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980" yWindow="140" windowWidth="33340" windowHeight="2048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78" i="1"/>
  <c r="H178"/>
  <c r="K178"/>
  <c r="F173"/>
  <c r="H173"/>
  <c r="I173"/>
  <c r="F174"/>
  <c r="H174"/>
  <c r="I174"/>
  <c r="F175"/>
  <c r="H175"/>
  <c r="I175"/>
  <c r="F176"/>
  <c r="H176"/>
  <c r="I176"/>
  <c r="F177"/>
  <c r="H177"/>
  <c r="I177"/>
  <c r="I178"/>
  <c r="F179"/>
  <c r="H179"/>
  <c r="I179"/>
  <c r="F180"/>
  <c r="H180"/>
  <c r="I180"/>
  <c r="F181"/>
  <c r="H181"/>
  <c r="I181"/>
  <c r="F182"/>
  <c r="H182"/>
  <c r="I182"/>
  <c r="F183"/>
  <c r="H183"/>
  <c r="I183"/>
  <c r="F184"/>
  <c r="H184"/>
  <c r="I184"/>
  <c r="F185"/>
  <c r="H185"/>
  <c r="I185"/>
  <c r="F186"/>
  <c r="H186"/>
  <c r="I186"/>
  <c r="F187"/>
  <c r="H187"/>
  <c r="I187"/>
  <c r="F188"/>
  <c r="H188"/>
  <c r="I188"/>
  <c r="F189"/>
  <c r="H189"/>
  <c r="I189"/>
  <c r="F190"/>
  <c r="H190"/>
  <c r="I190"/>
  <c r="F191"/>
  <c r="H191"/>
  <c r="I191"/>
  <c r="K173"/>
  <c r="K174"/>
  <c r="K175"/>
  <c r="K176"/>
  <c r="K177"/>
  <c r="K179"/>
  <c r="K180"/>
  <c r="K181"/>
  <c r="K182"/>
  <c r="K183"/>
  <c r="K184"/>
  <c r="K185"/>
  <c r="K186"/>
  <c r="K187"/>
  <c r="K188"/>
  <c r="K189"/>
  <c r="K190"/>
  <c r="K191"/>
  <c r="F172"/>
  <c r="H172"/>
  <c r="K172"/>
  <c r="K192"/>
  <c r="H192"/>
  <c r="I192"/>
  <c r="I172"/>
  <c r="F149"/>
  <c r="H149"/>
  <c r="K149"/>
  <c r="F150"/>
  <c r="H150"/>
  <c r="K150"/>
  <c r="F151"/>
  <c r="H151"/>
  <c r="K151"/>
  <c r="F152"/>
  <c r="H152"/>
  <c r="K152"/>
  <c r="F153"/>
  <c r="H153"/>
  <c r="K153"/>
  <c r="F154"/>
  <c r="H154"/>
  <c r="K154"/>
  <c r="F155"/>
  <c r="H155"/>
  <c r="K155"/>
  <c r="F156"/>
  <c r="H156"/>
  <c r="K156"/>
  <c r="F157"/>
  <c r="H157"/>
  <c r="K157"/>
  <c r="F158"/>
  <c r="H158"/>
  <c r="K158"/>
  <c r="F159"/>
  <c r="H159"/>
  <c r="K159"/>
  <c r="F160"/>
  <c r="H160"/>
  <c r="K160"/>
  <c r="F161"/>
  <c r="H161"/>
  <c r="K161"/>
  <c r="F162"/>
  <c r="H162"/>
  <c r="K162"/>
  <c r="F163"/>
  <c r="H163"/>
  <c r="K163"/>
  <c r="F164"/>
  <c r="H164"/>
  <c r="K164"/>
  <c r="F165"/>
  <c r="H165"/>
  <c r="K165"/>
  <c r="F166"/>
  <c r="H166"/>
  <c r="K166"/>
  <c r="F167"/>
  <c r="H167"/>
  <c r="K167"/>
  <c r="K168"/>
  <c r="H168"/>
  <c r="I168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49"/>
  <c r="F125"/>
  <c r="H125"/>
  <c r="K125"/>
  <c r="F126"/>
  <c r="H126"/>
  <c r="K126"/>
  <c r="F127"/>
  <c r="H127"/>
  <c r="K127"/>
  <c r="F128"/>
  <c r="H128"/>
  <c r="K128"/>
  <c r="F129"/>
  <c r="H129"/>
  <c r="K129"/>
  <c r="F130"/>
  <c r="H130"/>
  <c r="K130"/>
  <c r="F131"/>
  <c r="H131"/>
  <c r="K131"/>
  <c r="F132"/>
  <c r="H132"/>
  <c r="K132"/>
  <c r="F133"/>
  <c r="H133"/>
  <c r="K133"/>
  <c r="F134"/>
  <c r="H134"/>
  <c r="K134"/>
  <c r="F135"/>
  <c r="H135"/>
  <c r="K135"/>
  <c r="F136"/>
  <c r="H136"/>
  <c r="K136"/>
  <c r="F137"/>
  <c r="H137"/>
  <c r="K137"/>
  <c r="F138"/>
  <c r="H138"/>
  <c r="K138"/>
  <c r="F139"/>
  <c r="H139"/>
  <c r="K139"/>
  <c r="F140"/>
  <c r="H140"/>
  <c r="K140"/>
  <c r="F141"/>
  <c r="H141"/>
  <c r="K141"/>
  <c r="F142"/>
  <c r="H142"/>
  <c r="K142"/>
  <c r="F143"/>
  <c r="H143"/>
  <c r="K143"/>
  <c r="K144"/>
  <c r="H144"/>
  <c r="I144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25"/>
  <c r="F100"/>
  <c r="H100"/>
  <c r="K100"/>
  <c r="F101"/>
  <c r="H101"/>
  <c r="K101"/>
  <c r="F102"/>
  <c r="H102"/>
  <c r="K102"/>
  <c r="F103"/>
  <c r="H103"/>
  <c r="K103"/>
  <c r="F104"/>
  <c r="H104"/>
  <c r="K104"/>
  <c r="F105"/>
  <c r="H105"/>
  <c r="K105"/>
  <c r="F106"/>
  <c r="H106"/>
  <c r="K106"/>
  <c r="F107"/>
  <c r="H107"/>
  <c r="K107"/>
  <c r="F108"/>
  <c r="H108"/>
  <c r="K108"/>
  <c r="F109"/>
  <c r="H109"/>
  <c r="K109"/>
  <c r="F110"/>
  <c r="H110"/>
  <c r="K110"/>
  <c r="F111"/>
  <c r="H111"/>
  <c r="K111"/>
  <c r="F112"/>
  <c r="H112"/>
  <c r="K112"/>
  <c r="F113"/>
  <c r="H113"/>
  <c r="K113"/>
  <c r="F114"/>
  <c r="H114"/>
  <c r="K114"/>
  <c r="F115"/>
  <c r="H115"/>
  <c r="K115"/>
  <c r="F116"/>
  <c r="H116"/>
  <c r="K116"/>
  <c r="F117"/>
  <c r="H117"/>
  <c r="K117"/>
  <c r="F118"/>
  <c r="H118"/>
  <c r="K118"/>
  <c r="K119"/>
  <c r="H119"/>
  <c r="I119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00"/>
  <c r="F73"/>
  <c r="H73"/>
  <c r="K73"/>
  <c r="F74"/>
  <c r="H74"/>
  <c r="K74"/>
  <c r="F75"/>
  <c r="H75"/>
  <c r="K75"/>
  <c r="F76"/>
  <c r="H76"/>
  <c r="K76"/>
  <c r="F77"/>
  <c r="H77"/>
  <c r="K77"/>
  <c r="F78"/>
  <c r="H78"/>
  <c r="K78"/>
  <c r="F79"/>
  <c r="H79"/>
  <c r="K79"/>
  <c r="F80"/>
  <c r="H80"/>
  <c r="K80"/>
  <c r="F81"/>
  <c r="H81"/>
  <c r="K81"/>
  <c r="F82"/>
  <c r="H82"/>
  <c r="K82"/>
  <c r="F83"/>
  <c r="H83"/>
  <c r="K83"/>
  <c r="F84"/>
  <c r="H84"/>
  <c r="K84"/>
  <c r="F85"/>
  <c r="H85"/>
  <c r="K85"/>
  <c r="F86"/>
  <c r="H86"/>
  <c r="K86"/>
  <c r="F87"/>
  <c r="H87"/>
  <c r="K87"/>
  <c r="F88"/>
  <c r="H88"/>
  <c r="K88"/>
  <c r="F89"/>
  <c r="H89"/>
  <c r="K89"/>
  <c r="F90"/>
  <c r="H90"/>
  <c r="K90"/>
  <c r="F91"/>
  <c r="H91"/>
  <c r="K91"/>
  <c r="K92"/>
  <c r="H92"/>
  <c r="I92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73"/>
  <c r="F51"/>
  <c r="H51"/>
  <c r="K51"/>
  <c r="F52"/>
  <c r="H52"/>
  <c r="K52"/>
  <c r="F53"/>
  <c r="H53"/>
  <c r="K53"/>
  <c r="F54"/>
  <c r="H54"/>
  <c r="K54"/>
  <c r="F55"/>
  <c r="H55"/>
  <c r="K55"/>
  <c r="F56"/>
  <c r="H56"/>
  <c r="K56"/>
  <c r="F57"/>
  <c r="H57"/>
  <c r="K57"/>
  <c r="F58"/>
  <c r="H58"/>
  <c r="K58"/>
  <c r="F59"/>
  <c r="H59"/>
  <c r="K59"/>
  <c r="F60"/>
  <c r="H60"/>
  <c r="K60"/>
  <c r="F61"/>
  <c r="H61"/>
  <c r="K61"/>
  <c r="F62"/>
  <c r="H62"/>
  <c r="K62"/>
  <c r="F63"/>
  <c r="H63"/>
  <c r="K63"/>
  <c r="F64"/>
  <c r="H64"/>
  <c r="K64"/>
  <c r="F65"/>
  <c r="H65"/>
  <c r="K65"/>
  <c r="F66"/>
  <c r="H66"/>
  <c r="K66"/>
  <c r="F67"/>
  <c r="H67"/>
  <c r="K67"/>
  <c r="F68"/>
  <c r="H68"/>
  <c r="K68"/>
  <c r="K69"/>
  <c r="H69"/>
  <c r="I69"/>
  <c r="I52"/>
  <c r="I53"/>
  <c r="I54"/>
  <c r="I55"/>
  <c r="I56"/>
  <c r="I57"/>
  <c r="I58"/>
  <c r="I59"/>
  <c r="I60"/>
  <c r="I61"/>
  <c r="I62"/>
  <c r="I63"/>
  <c r="I64"/>
  <c r="I65"/>
  <c r="I66"/>
  <c r="I67"/>
  <c r="I68"/>
  <c r="I51"/>
  <c r="F21"/>
  <c r="H21"/>
  <c r="K21"/>
  <c r="F22"/>
  <c r="H22"/>
  <c r="K22"/>
  <c r="F23"/>
  <c r="H23"/>
  <c r="K23"/>
  <c r="F24"/>
  <c r="H24"/>
  <c r="K24"/>
  <c r="F25"/>
  <c r="H25"/>
  <c r="K25"/>
  <c r="F26"/>
  <c r="H26"/>
  <c r="K26"/>
  <c r="F27"/>
  <c r="H27"/>
  <c r="K27"/>
  <c r="F28"/>
  <c r="H28"/>
  <c r="K28"/>
  <c r="F29"/>
  <c r="H29"/>
  <c r="K29"/>
  <c r="F30"/>
  <c r="H30"/>
  <c r="K30"/>
  <c r="F31"/>
  <c r="H31"/>
  <c r="K31"/>
  <c r="F32"/>
  <c r="H32"/>
  <c r="K32"/>
  <c r="F33"/>
  <c r="H33"/>
  <c r="K33"/>
  <c r="F34"/>
  <c r="H34"/>
  <c r="K34"/>
  <c r="F35"/>
  <c r="H35"/>
  <c r="K35"/>
  <c r="F36"/>
  <c r="H36"/>
  <c r="K36"/>
  <c r="K37"/>
  <c r="H37"/>
  <c r="I37"/>
  <c r="I22"/>
  <c r="I23"/>
  <c r="I24"/>
  <c r="I25"/>
  <c r="I26"/>
  <c r="I27"/>
  <c r="I28"/>
  <c r="I29"/>
  <c r="I30"/>
  <c r="I31"/>
  <c r="I32"/>
  <c r="I33"/>
  <c r="I34"/>
  <c r="I35"/>
  <c r="I36"/>
  <c r="I21"/>
  <c r="F2"/>
  <c r="H2"/>
  <c r="K2"/>
  <c r="F3"/>
  <c r="H3"/>
  <c r="K3"/>
  <c r="F4"/>
  <c r="H4"/>
  <c r="K4"/>
  <c r="F5"/>
  <c r="H5"/>
  <c r="K5"/>
  <c r="F6"/>
  <c r="H6"/>
  <c r="K6"/>
  <c r="F7"/>
  <c r="H7"/>
  <c r="K7"/>
  <c r="F8"/>
  <c r="H8"/>
  <c r="K8"/>
  <c r="F9"/>
  <c r="H9"/>
  <c r="K9"/>
  <c r="F10"/>
  <c r="H10"/>
  <c r="K10"/>
  <c r="F11"/>
  <c r="H11"/>
  <c r="K11"/>
  <c r="F12"/>
  <c r="H12"/>
  <c r="K12"/>
  <c r="F13"/>
  <c r="H13"/>
  <c r="K13"/>
  <c r="F14"/>
  <c r="H14"/>
  <c r="K14"/>
  <c r="F15"/>
  <c r="H15"/>
  <c r="K15"/>
  <c r="F16"/>
  <c r="H16"/>
  <c r="K16"/>
  <c r="K17"/>
  <c r="H17"/>
  <c r="I17"/>
  <c r="I3"/>
  <c r="I4"/>
  <c r="I5"/>
  <c r="I6"/>
  <c r="I7"/>
  <c r="I8"/>
  <c r="I9"/>
  <c r="I10"/>
  <c r="I11"/>
  <c r="I12"/>
  <c r="I13"/>
  <c r="I14"/>
  <c r="I15"/>
  <c r="I16"/>
  <c r="I2"/>
</calcChain>
</file>

<file path=xl/sharedStrings.xml><?xml version="1.0" encoding="utf-8"?>
<sst xmlns="http://schemas.openxmlformats.org/spreadsheetml/2006/main" count="385" uniqueCount="62">
  <si>
    <t>LA-02</t>
    <phoneticPr fontId="1" type="noConversion"/>
  </si>
  <si>
    <t>blue greens</t>
    <phoneticPr fontId="1" type="noConversion"/>
  </si>
  <si>
    <t>Lyngbya</t>
    <phoneticPr fontId="1" type="noConversion"/>
  </si>
  <si>
    <t>Microcystis</t>
    <phoneticPr fontId="1" type="noConversion"/>
  </si>
  <si>
    <t>LA-03</t>
    <phoneticPr fontId="1" type="noConversion"/>
  </si>
  <si>
    <t>Volvox</t>
    <phoneticPr fontId="1" type="noConversion"/>
  </si>
  <si>
    <t>Date</t>
    <phoneticPr fontId="1" type="noConversion"/>
  </si>
  <si>
    <t>Location</t>
    <phoneticPr fontId="1" type="noConversion"/>
  </si>
  <si>
    <t>Common name</t>
    <phoneticPr fontId="1" type="noConversion"/>
  </si>
  <si>
    <t>Genus</t>
    <phoneticPr fontId="1" type="noConversion"/>
  </si>
  <si>
    <t>#/slide</t>
    <phoneticPr fontId="1" type="noConversion"/>
  </si>
  <si>
    <t># in conc</t>
    <phoneticPr fontId="1" type="noConversion"/>
  </si>
  <si>
    <t>vol sample</t>
    <phoneticPr fontId="1" type="noConversion"/>
  </si>
  <si>
    <t>#/mL lake</t>
    <phoneticPr fontId="1" type="noConversion"/>
  </si>
  <si>
    <t>#/L lake</t>
    <phoneticPr fontId="1" type="noConversion"/>
  </si>
  <si>
    <t>vol/org</t>
    <phoneticPr fontId="1" type="noConversion"/>
  </si>
  <si>
    <t>vol/mL</t>
    <phoneticPr fontId="1" type="noConversion"/>
  </si>
  <si>
    <t>LA-02</t>
    <phoneticPr fontId="1" type="noConversion"/>
  </si>
  <si>
    <t>diatoms</t>
    <phoneticPr fontId="1" type="noConversion"/>
  </si>
  <si>
    <t>Fragilaria</t>
    <phoneticPr fontId="1" type="noConversion"/>
  </si>
  <si>
    <t>diatoms</t>
    <phoneticPr fontId="1" type="noConversion"/>
  </si>
  <si>
    <t>Cyclotella</t>
    <phoneticPr fontId="1" type="noConversion"/>
  </si>
  <si>
    <t>diatoms</t>
    <phoneticPr fontId="1" type="noConversion"/>
  </si>
  <si>
    <t>Asterionella</t>
    <phoneticPr fontId="1" type="noConversion"/>
  </si>
  <si>
    <t>diatoms</t>
    <phoneticPr fontId="1" type="noConversion"/>
  </si>
  <si>
    <t>Stephanodiscus</t>
    <phoneticPr fontId="1" type="noConversion"/>
  </si>
  <si>
    <t>diatoms</t>
    <phoneticPr fontId="1" type="noConversion"/>
  </si>
  <si>
    <t>Aulacoseira</t>
    <phoneticPr fontId="1" type="noConversion"/>
  </si>
  <si>
    <t>diatoms</t>
    <phoneticPr fontId="1" type="noConversion"/>
  </si>
  <si>
    <t>Nitzschia</t>
    <phoneticPr fontId="1" type="noConversion"/>
  </si>
  <si>
    <t>greens</t>
    <phoneticPr fontId="1" type="noConversion"/>
  </si>
  <si>
    <t>Staurastrum</t>
    <phoneticPr fontId="1" type="noConversion"/>
  </si>
  <si>
    <t>greens</t>
    <phoneticPr fontId="1" type="noConversion"/>
  </si>
  <si>
    <t>Gleococcus</t>
    <phoneticPr fontId="1" type="noConversion"/>
  </si>
  <si>
    <t>greens</t>
    <phoneticPr fontId="1" type="noConversion"/>
  </si>
  <si>
    <t>Eudorina</t>
    <phoneticPr fontId="1" type="noConversion"/>
  </si>
  <si>
    <t>greens</t>
    <phoneticPr fontId="1" type="noConversion"/>
  </si>
  <si>
    <t>Dictyosphaerium</t>
    <phoneticPr fontId="1" type="noConversion"/>
  </si>
  <si>
    <t>yellow greens</t>
    <phoneticPr fontId="1" type="noConversion"/>
  </si>
  <si>
    <t>Tribonema</t>
    <phoneticPr fontId="1" type="noConversion"/>
  </si>
  <si>
    <t>blue greens</t>
    <phoneticPr fontId="1" type="noConversion"/>
  </si>
  <si>
    <t>Anabaena</t>
    <phoneticPr fontId="1" type="noConversion"/>
  </si>
  <si>
    <t>blue greens</t>
    <phoneticPr fontId="1" type="noConversion"/>
  </si>
  <si>
    <t>Aphanazomenon</t>
    <phoneticPr fontId="1" type="noConversion"/>
  </si>
  <si>
    <t>dinoflagellates</t>
    <phoneticPr fontId="1" type="noConversion"/>
  </si>
  <si>
    <t>Sphaerodinium</t>
    <phoneticPr fontId="1" type="noConversion"/>
  </si>
  <si>
    <t>yellow browns</t>
    <phoneticPr fontId="1" type="noConversion"/>
  </si>
  <si>
    <t>Dinobryon</t>
    <phoneticPr fontId="1" type="noConversion"/>
  </si>
  <si>
    <t>LA-02 Total</t>
    <phoneticPr fontId="1" type="noConversion"/>
  </si>
  <si>
    <t>LA-03</t>
    <phoneticPr fontId="1" type="noConversion"/>
  </si>
  <si>
    <t>Ceratium</t>
    <phoneticPr fontId="1" type="noConversion"/>
  </si>
  <si>
    <t>LA-03 Total</t>
    <phoneticPr fontId="1" type="noConversion"/>
  </si>
  <si>
    <t>LA-02 Total</t>
    <phoneticPr fontId="1" type="noConversion"/>
  </si>
  <si>
    <t>LA-02</t>
    <phoneticPr fontId="1" type="noConversion"/>
  </si>
  <si>
    <t>Syncrypta</t>
    <phoneticPr fontId="1" type="noConversion"/>
  </si>
  <si>
    <t>LA-02 Total</t>
    <phoneticPr fontId="1" type="noConversion"/>
  </si>
  <si>
    <t>LA-03</t>
    <phoneticPr fontId="1" type="noConversion"/>
  </si>
  <si>
    <t>LA-03 Total</t>
    <phoneticPr fontId="1" type="noConversion"/>
  </si>
  <si>
    <t>LA-02 Total</t>
    <phoneticPr fontId="1" type="noConversion"/>
  </si>
  <si>
    <t>LA-03 Total</t>
    <phoneticPr fontId="1" type="noConversion"/>
  </si>
  <si>
    <t>diatoms</t>
    <phoneticPr fontId="1" type="noConversion"/>
  </si>
  <si>
    <t>Cymbella</t>
    <phoneticPr fontId="1" type="noConversion"/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</si>
</sst>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0" borderId="0" xfId="0" applyNumberFormat="1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192"/>
  <sheetViews>
    <sheetView tabSelected="1" view="pageLayout" workbookViewId="0">
      <selection activeCell="M8" sqref="M8"/>
    </sheetView>
  </sheetViews>
  <sheetFormatPr baseColWidth="10" defaultRowHeight="13"/>
  <cols>
    <col min="4" max="4" width="10.140625" customWidth="1"/>
    <col min="5" max="7" width="10.7109375" hidden="1" customWidth="1"/>
    <col min="8" max="8" width="0.42578125" hidden="1" customWidth="1"/>
    <col min="9" max="9" width="11" bestFit="1" customWidth="1"/>
    <col min="10" max="10" width="10.7109375" hidden="1" customWidth="1"/>
  </cols>
  <sheetData>
    <row r="1" spans="1:11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</row>
    <row r="2" spans="1:11">
      <c r="A2" s="1">
        <v>41760</v>
      </c>
      <c r="B2" t="s">
        <v>17</v>
      </c>
      <c r="C2" t="s">
        <v>18</v>
      </c>
      <c r="D2" t="s">
        <v>19</v>
      </c>
      <c r="E2">
        <v>4250</v>
      </c>
      <c r="F2">
        <f>E2*120</f>
        <v>510000</v>
      </c>
      <c r="G2">
        <v>1188333</v>
      </c>
      <c r="H2" s="3">
        <f>F2/G2</f>
        <v>0.42917263090396379</v>
      </c>
      <c r="I2" s="4">
        <f>H2*1000</f>
        <v>429.17263090396381</v>
      </c>
      <c r="J2" s="2">
        <v>114000</v>
      </c>
      <c r="K2" s="5">
        <f>H2*J2</f>
        <v>48925.679923051874</v>
      </c>
    </row>
    <row r="3" spans="1:11">
      <c r="C3" t="s">
        <v>20</v>
      </c>
      <c r="D3" t="s">
        <v>21</v>
      </c>
      <c r="E3">
        <v>0</v>
      </c>
      <c r="F3">
        <f t="shared" ref="F3:F16" si="0">E3*120</f>
        <v>0</v>
      </c>
      <c r="G3">
        <v>1188333</v>
      </c>
      <c r="H3" s="3">
        <f t="shared" ref="H3:H16" si="1">F3/G3</f>
        <v>0</v>
      </c>
      <c r="I3" s="4">
        <f t="shared" ref="I3:I17" si="2">H3*1000</f>
        <v>0</v>
      </c>
      <c r="J3">
        <v>2900</v>
      </c>
      <c r="K3" s="5">
        <f t="shared" ref="K3:K16" si="3">H3*J3</f>
        <v>0</v>
      </c>
    </row>
    <row r="4" spans="1:11">
      <c r="C4" t="s">
        <v>22</v>
      </c>
      <c r="D4" t="s">
        <v>23</v>
      </c>
      <c r="E4" s="2">
        <v>12250</v>
      </c>
      <c r="F4">
        <f t="shared" si="0"/>
        <v>1470000</v>
      </c>
      <c r="G4">
        <v>1188333</v>
      </c>
      <c r="H4" s="3">
        <f t="shared" si="1"/>
        <v>1.2370269949584838</v>
      </c>
      <c r="I4" s="4">
        <f t="shared" si="2"/>
        <v>1237.0269949584838</v>
      </c>
      <c r="J4">
        <v>3730</v>
      </c>
      <c r="K4" s="5">
        <f t="shared" si="3"/>
        <v>4614.1106911951447</v>
      </c>
    </row>
    <row r="5" spans="1:11">
      <c r="C5" t="s">
        <v>24</v>
      </c>
      <c r="D5" t="s">
        <v>25</v>
      </c>
      <c r="E5">
        <v>70</v>
      </c>
      <c r="F5">
        <f t="shared" si="0"/>
        <v>8400</v>
      </c>
      <c r="G5">
        <v>1188333</v>
      </c>
      <c r="H5" s="3">
        <f t="shared" si="1"/>
        <v>7.0687256854770507E-3</v>
      </c>
      <c r="I5" s="4">
        <f t="shared" si="2"/>
        <v>7.0687256854770508</v>
      </c>
      <c r="J5" s="2">
        <v>63600</v>
      </c>
      <c r="K5" s="5">
        <f t="shared" si="3"/>
        <v>449.57095359634042</v>
      </c>
    </row>
    <row r="6" spans="1:11">
      <c r="C6" t="s">
        <v>26</v>
      </c>
      <c r="D6" t="s">
        <v>27</v>
      </c>
      <c r="E6" s="2">
        <v>8000</v>
      </c>
      <c r="F6">
        <f t="shared" si="0"/>
        <v>960000</v>
      </c>
      <c r="G6">
        <v>1188333</v>
      </c>
      <c r="H6" s="3">
        <f t="shared" si="1"/>
        <v>0.80785436405452005</v>
      </c>
      <c r="I6" s="4">
        <f t="shared" si="2"/>
        <v>807.85436405452003</v>
      </c>
      <c r="J6" s="2">
        <v>63250</v>
      </c>
      <c r="K6" s="5">
        <f t="shared" si="3"/>
        <v>51096.788526448392</v>
      </c>
    </row>
    <row r="7" spans="1:11">
      <c r="C7" t="s">
        <v>28</v>
      </c>
      <c r="D7" t="s">
        <v>29</v>
      </c>
      <c r="E7">
        <v>0</v>
      </c>
      <c r="F7">
        <f t="shared" si="0"/>
        <v>0</v>
      </c>
      <c r="G7">
        <v>1188333</v>
      </c>
      <c r="H7" s="3">
        <f t="shared" si="1"/>
        <v>0</v>
      </c>
      <c r="I7" s="4">
        <f t="shared" si="2"/>
        <v>0</v>
      </c>
      <c r="J7" s="2">
        <v>520</v>
      </c>
      <c r="K7" s="5">
        <f t="shared" si="3"/>
        <v>0</v>
      </c>
    </row>
    <row r="8" spans="1:11">
      <c r="C8" t="s">
        <v>30</v>
      </c>
      <c r="D8" t="s">
        <v>31</v>
      </c>
      <c r="E8" s="2">
        <v>750</v>
      </c>
      <c r="F8">
        <f t="shared" si="0"/>
        <v>90000</v>
      </c>
      <c r="G8">
        <v>1188333</v>
      </c>
      <c r="H8" s="3">
        <f t="shared" si="1"/>
        <v>7.5736346630111251E-2</v>
      </c>
      <c r="I8" s="4">
        <f t="shared" si="2"/>
        <v>75.736346630111257</v>
      </c>
      <c r="J8" s="2">
        <v>5320</v>
      </c>
      <c r="K8" s="5">
        <f t="shared" si="3"/>
        <v>402.91736407219184</v>
      </c>
    </row>
    <row r="9" spans="1:11">
      <c r="C9" t="s">
        <v>32</v>
      </c>
      <c r="D9" t="s">
        <v>33</v>
      </c>
      <c r="E9">
        <v>0</v>
      </c>
      <c r="F9">
        <f t="shared" si="0"/>
        <v>0</v>
      </c>
      <c r="G9">
        <v>1188333</v>
      </c>
      <c r="H9" s="3">
        <f t="shared" si="1"/>
        <v>0</v>
      </c>
      <c r="I9" s="4">
        <f t="shared" si="2"/>
        <v>0</v>
      </c>
      <c r="J9" s="2">
        <v>520</v>
      </c>
      <c r="K9" s="5">
        <f t="shared" si="3"/>
        <v>0</v>
      </c>
    </row>
    <row r="10" spans="1:11">
      <c r="C10" t="s">
        <v>34</v>
      </c>
      <c r="D10" t="s">
        <v>35</v>
      </c>
      <c r="E10" s="2">
        <v>0</v>
      </c>
      <c r="F10">
        <f t="shared" si="0"/>
        <v>0</v>
      </c>
      <c r="G10">
        <v>1188333</v>
      </c>
      <c r="H10" s="3">
        <f t="shared" si="1"/>
        <v>0</v>
      </c>
      <c r="I10" s="4">
        <f t="shared" si="2"/>
        <v>0</v>
      </c>
      <c r="J10" s="2">
        <v>65000</v>
      </c>
      <c r="K10" s="5">
        <f t="shared" si="3"/>
        <v>0</v>
      </c>
    </row>
    <row r="11" spans="1:11">
      <c r="C11" t="s">
        <v>36</v>
      </c>
      <c r="D11" t="s">
        <v>37</v>
      </c>
      <c r="E11">
        <v>0</v>
      </c>
      <c r="F11">
        <f t="shared" si="0"/>
        <v>0</v>
      </c>
      <c r="G11">
        <v>1188333</v>
      </c>
      <c r="H11" s="3">
        <f t="shared" si="1"/>
        <v>0</v>
      </c>
      <c r="I11" s="4">
        <f t="shared" si="2"/>
        <v>0</v>
      </c>
      <c r="J11" s="2">
        <v>136800</v>
      </c>
      <c r="K11" s="5">
        <f t="shared" si="3"/>
        <v>0</v>
      </c>
    </row>
    <row r="12" spans="1:11">
      <c r="C12" t="s">
        <v>38</v>
      </c>
      <c r="D12" t="s">
        <v>39</v>
      </c>
      <c r="E12" s="2">
        <v>0</v>
      </c>
      <c r="F12">
        <f t="shared" si="0"/>
        <v>0</v>
      </c>
      <c r="G12">
        <v>1188333</v>
      </c>
      <c r="H12" s="3">
        <f t="shared" si="1"/>
        <v>0</v>
      </c>
      <c r="I12" s="4">
        <f t="shared" si="2"/>
        <v>0</v>
      </c>
      <c r="J12" s="2">
        <v>106000</v>
      </c>
      <c r="K12" s="5">
        <f t="shared" si="3"/>
        <v>0</v>
      </c>
    </row>
    <row r="13" spans="1:11">
      <c r="C13" t="s">
        <v>40</v>
      </c>
      <c r="D13" t="s">
        <v>41</v>
      </c>
      <c r="E13">
        <v>250</v>
      </c>
      <c r="F13">
        <f t="shared" si="0"/>
        <v>30000</v>
      </c>
      <c r="G13">
        <v>1188333</v>
      </c>
      <c r="H13" s="3">
        <f t="shared" si="1"/>
        <v>2.5245448876703751E-2</v>
      </c>
      <c r="I13" s="4">
        <f t="shared" si="2"/>
        <v>25.245448876703751</v>
      </c>
      <c r="J13" s="2">
        <v>93200</v>
      </c>
      <c r="K13" s="5">
        <f t="shared" si="3"/>
        <v>2352.8758353087896</v>
      </c>
    </row>
    <row r="14" spans="1:11">
      <c r="C14" t="s">
        <v>42</v>
      </c>
      <c r="D14" t="s">
        <v>43</v>
      </c>
      <c r="E14" s="2">
        <v>25000</v>
      </c>
      <c r="F14">
        <f t="shared" si="0"/>
        <v>3000000</v>
      </c>
      <c r="G14">
        <v>1188333</v>
      </c>
      <c r="H14" s="3">
        <f t="shared" si="1"/>
        <v>2.5245448876703751</v>
      </c>
      <c r="I14" s="4">
        <f t="shared" si="2"/>
        <v>2524.5448876703749</v>
      </c>
      <c r="J14" s="2">
        <v>3752</v>
      </c>
      <c r="K14" s="5">
        <f t="shared" si="3"/>
        <v>9472.0924185392469</v>
      </c>
    </row>
    <row r="15" spans="1:11">
      <c r="C15" t="s">
        <v>44</v>
      </c>
      <c r="D15" t="s">
        <v>45</v>
      </c>
      <c r="E15">
        <v>70</v>
      </c>
      <c r="F15">
        <f t="shared" si="0"/>
        <v>8400</v>
      </c>
      <c r="G15">
        <v>1188333</v>
      </c>
      <c r="H15" s="3">
        <f t="shared" si="1"/>
        <v>7.0687256854770507E-3</v>
      </c>
      <c r="I15" s="4">
        <f t="shared" si="2"/>
        <v>7.0687256854770508</v>
      </c>
      <c r="J15" s="2">
        <v>65400</v>
      </c>
      <c r="K15" s="5">
        <f t="shared" si="3"/>
        <v>462.29465983019912</v>
      </c>
    </row>
    <row r="16" spans="1:11">
      <c r="C16" t="s">
        <v>46</v>
      </c>
      <c r="D16" t="s">
        <v>47</v>
      </c>
      <c r="E16" s="2">
        <v>44250</v>
      </c>
      <c r="F16">
        <f t="shared" si="0"/>
        <v>5310000</v>
      </c>
      <c r="G16">
        <v>1188333</v>
      </c>
      <c r="H16" s="3">
        <f t="shared" si="1"/>
        <v>4.4684444511765644</v>
      </c>
      <c r="I16" s="4">
        <f t="shared" si="2"/>
        <v>4468.4444511765641</v>
      </c>
      <c r="J16" s="2">
        <v>2629</v>
      </c>
      <c r="K16" s="5">
        <f t="shared" si="3"/>
        <v>11747.540462143188</v>
      </c>
    </row>
    <row r="17" spans="1:11">
      <c r="A17" s="1">
        <v>41760</v>
      </c>
      <c r="B17" t="s">
        <v>48</v>
      </c>
      <c r="H17" s="3">
        <f>SUM(H2:H16)</f>
        <v>9.5821625756416768</v>
      </c>
      <c r="I17" s="4">
        <f t="shared" si="2"/>
        <v>9582.1625756416761</v>
      </c>
      <c r="K17" s="5">
        <f>SUM(K2:K16)</f>
        <v>129523.87083418536</v>
      </c>
    </row>
    <row r="20" spans="1:11">
      <c r="A20" t="s">
        <v>6</v>
      </c>
      <c r="B20" t="s">
        <v>7</v>
      </c>
      <c r="C20" t="s">
        <v>8</v>
      </c>
      <c r="D20" t="s">
        <v>9</v>
      </c>
      <c r="E20" t="s">
        <v>10</v>
      </c>
      <c r="F20" t="s">
        <v>11</v>
      </c>
      <c r="G20" t="s">
        <v>12</v>
      </c>
      <c r="H20" t="s">
        <v>13</v>
      </c>
      <c r="I20" t="s">
        <v>14</v>
      </c>
      <c r="J20" t="s">
        <v>15</v>
      </c>
      <c r="K20" t="s">
        <v>16</v>
      </c>
    </row>
    <row r="21" spans="1:11">
      <c r="A21" s="1">
        <v>41760</v>
      </c>
      <c r="B21" t="s">
        <v>49</v>
      </c>
      <c r="C21" t="s">
        <v>18</v>
      </c>
      <c r="D21" t="s">
        <v>19</v>
      </c>
      <c r="E21">
        <v>7750</v>
      </c>
      <c r="F21">
        <f>E21*120</f>
        <v>930000</v>
      </c>
      <c r="G21" s="2">
        <v>528148</v>
      </c>
      <c r="H21" s="6">
        <f>F21/G21</f>
        <v>1.7608700591500868</v>
      </c>
      <c r="I21" s="7">
        <f>H21*1000</f>
        <v>1760.8700591500867</v>
      </c>
      <c r="J21" s="2">
        <v>114000</v>
      </c>
      <c r="K21" s="8">
        <f>H21*J21</f>
        <v>200739.18674310989</v>
      </c>
    </row>
    <row r="22" spans="1:11">
      <c r="C22" t="s">
        <v>20</v>
      </c>
      <c r="D22" t="s">
        <v>21</v>
      </c>
      <c r="E22">
        <v>0</v>
      </c>
      <c r="F22">
        <f t="shared" ref="F22:F36" si="4">E22*120</f>
        <v>0</v>
      </c>
      <c r="G22" s="2">
        <v>528148</v>
      </c>
      <c r="H22" s="6">
        <f t="shared" ref="H22:H36" si="5">F22/G22</f>
        <v>0</v>
      </c>
      <c r="I22" s="7">
        <f t="shared" ref="I22:I37" si="6">H22*1000</f>
        <v>0</v>
      </c>
      <c r="J22">
        <v>2900</v>
      </c>
      <c r="K22" s="8">
        <f t="shared" ref="K22:K36" si="7">H22*J22</f>
        <v>0</v>
      </c>
    </row>
    <row r="23" spans="1:11">
      <c r="C23" t="s">
        <v>22</v>
      </c>
      <c r="D23" t="s">
        <v>23</v>
      </c>
      <c r="E23" s="2">
        <v>48500</v>
      </c>
      <c r="F23">
        <f t="shared" si="4"/>
        <v>5820000</v>
      </c>
      <c r="G23" s="2">
        <v>528148</v>
      </c>
      <c r="H23" s="6">
        <f t="shared" si="5"/>
        <v>11.019638434681188</v>
      </c>
      <c r="I23" s="7">
        <f t="shared" si="6"/>
        <v>11019.638434681188</v>
      </c>
      <c r="J23">
        <v>3730</v>
      </c>
      <c r="K23" s="8">
        <f t="shared" si="7"/>
        <v>41103.251361360832</v>
      </c>
    </row>
    <row r="24" spans="1:11">
      <c r="C24" t="s">
        <v>24</v>
      </c>
      <c r="D24" t="s">
        <v>25</v>
      </c>
      <c r="E24">
        <v>110</v>
      </c>
      <c r="F24">
        <f t="shared" si="4"/>
        <v>13200</v>
      </c>
      <c r="G24" s="2">
        <v>528148</v>
      </c>
      <c r="H24" s="6">
        <f t="shared" si="5"/>
        <v>2.4992994387936715E-2</v>
      </c>
      <c r="I24" s="7">
        <f t="shared" si="6"/>
        <v>24.992994387936715</v>
      </c>
      <c r="J24" s="2">
        <v>63600</v>
      </c>
      <c r="K24" s="8">
        <f t="shared" si="7"/>
        <v>1589.554443072775</v>
      </c>
    </row>
    <row r="25" spans="1:11">
      <c r="C25" t="s">
        <v>26</v>
      </c>
      <c r="D25" t="s">
        <v>27</v>
      </c>
      <c r="E25" s="2">
        <v>10000</v>
      </c>
      <c r="F25">
        <f t="shared" si="4"/>
        <v>1200000</v>
      </c>
      <c r="G25" s="2">
        <v>528148</v>
      </c>
      <c r="H25" s="6">
        <f t="shared" si="5"/>
        <v>2.2720903989033379</v>
      </c>
      <c r="I25" s="7">
        <f t="shared" si="6"/>
        <v>2272.0903989033377</v>
      </c>
      <c r="J25" s="2">
        <v>63250</v>
      </c>
      <c r="K25" s="8">
        <f t="shared" si="7"/>
        <v>143709.71773063613</v>
      </c>
    </row>
    <row r="26" spans="1:11">
      <c r="C26" t="s">
        <v>28</v>
      </c>
      <c r="D26" t="s">
        <v>29</v>
      </c>
      <c r="E26">
        <v>0</v>
      </c>
      <c r="F26">
        <f t="shared" si="4"/>
        <v>0</v>
      </c>
      <c r="G26" s="2">
        <v>528148</v>
      </c>
      <c r="H26" s="6">
        <f t="shared" si="5"/>
        <v>0</v>
      </c>
      <c r="I26" s="7">
        <f t="shared" si="6"/>
        <v>0</v>
      </c>
      <c r="J26" s="2">
        <v>520</v>
      </c>
      <c r="K26" s="8">
        <f t="shared" si="7"/>
        <v>0</v>
      </c>
    </row>
    <row r="27" spans="1:11">
      <c r="C27" t="s">
        <v>30</v>
      </c>
      <c r="D27" t="s">
        <v>31</v>
      </c>
      <c r="E27" s="2">
        <v>0</v>
      </c>
      <c r="F27">
        <f t="shared" si="4"/>
        <v>0</v>
      </c>
      <c r="G27" s="2">
        <v>528148</v>
      </c>
      <c r="H27" s="6">
        <f t="shared" si="5"/>
        <v>0</v>
      </c>
      <c r="I27" s="7">
        <f t="shared" si="6"/>
        <v>0</v>
      </c>
      <c r="J27" s="2">
        <v>5320</v>
      </c>
      <c r="K27" s="8">
        <f t="shared" si="7"/>
        <v>0</v>
      </c>
    </row>
    <row r="28" spans="1:11">
      <c r="C28" t="s">
        <v>32</v>
      </c>
      <c r="D28" t="s">
        <v>33</v>
      </c>
      <c r="E28">
        <v>0</v>
      </c>
      <c r="F28">
        <f t="shared" si="4"/>
        <v>0</v>
      </c>
      <c r="G28" s="2">
        <v>528148</v>
      </c>
      <c r="H28" s="6">
        <f t="shared" si="5"/>
        <v>0</v>
      </c>
      <c r="I28" s="7">
        <f t="shared" si="6"/>
        <v>0</v>
      </c>
      <c r="J28" s="2">
        <v>520</v>
      </c>
      <c r="K28" s="8">
        <f t="shared" si="7"/>
        <v>0</v>
      </c>
    </row>
    <row r="29" spans="1:11">
      <c r="C29" t="s">
        <v>34</v>
      </c>
      <c r="D29" t="s">
        <v>35</v>
      </c>
      <c r="E29" s="2">
        <v>0</v>
      </c>
      <c r="F29">
        <f t="shared" si="4"/>
        <v>0</v>
      </c>
      <c r="G29" s="2">
        <v>528148</v>
      </c>
      <c r="H29" s="6">
        <f t="shared" si="5"/>
        <v>0</v>
      </c>
      <c r="I29" s="7">
        <f t="shared" si="6"/>
        <v>0</v>
      </c>
      <c r="J29" s="2">
        <v>65000</v>
      </c>
      <c r="K29" s="8">
        <f t="shared" si="7"/>
        <v>0</v>
      </c>
    </row>
    <row r="30" spans="1:11">
      <c r="C30" t="s">
        <v>36</v>
      </c>
      <c r="D30" t="s">
        <v>37</v>
      </c>
      <c r="E30">
        <v>0</v>
      </c>
      <c r="F30">
        <f t="shared" si="4"/>
        <v>0</v>
      </c>
      <c r="G30" s="2">
        <v>528148</v>
      </c>
      <c r="H30" s="6">
        <f t="shared" si="5"/>
        <v>0</v>
      </c>
      <c r="I30" s="7">
        <f t="shared" si="6"/>
        <v>0</v>
      </c>
      <c r="J30" s="2">
        <v>136800</v>
      </c>
      <c r="K30" s="8">
        <f t="shared" si="7"/>
        <v>0</v>
      </c>
    </row>
    <row r="31" spans="1:11">
      <c r="C31" t="s">
        <v>38</v>
      </c>
      <c r="D31" t="s">
        <v>39</v>
      </c>
      <c r="E31" s="2">
        <v>0</v>
      </c>
      <c r="F31">
        <f t="shared" si="4"/>
        <v>0</v>
      </c>
      <c r="G31" s="2">
        <v>528148</v>
      </c>
      <c r="H31" s="6">
        <f t="shared" si="5"/>
        <v>0</v>
      </c>
      <c r="I31" s="7">
        <f t="shared" si="6"/>
        <v>0</v>
      </c>
      <c r="J31" s="2">
        <v>106000</v>
      </c>
      <c r="K31" s="8">
        <f t="shared" si="7"/>
        <v>0</v>
      </c>
    </row>
    <row r="32" spans="1:11">
      <c r="C32" t="s">
        <v>40</v>
      </c>
      <c r="D32" t="s">
        <v>41</v>
      </c>
      <c r="E32">
        <v>250</v>
      </c>
      <c r="F32">
        <f t="shared" si="4"/>
        <v>30000</v>
      </c>
      <c r="G32" s="2">
        <v>528148</v>
      </c>
      <c r="H32" s="6">
        <f t="shared" si="5"/>
        <v>5.6802259972583445E-2</v>
      </c>
      <c r="I32" s="7">
        <f t="shared" si="6"/>
        <v>56.802259972583443</v>
      </c>
      <c r="J32" s="2">
        <v>93200</v>
      </c>
      <c r="K32" s="8">
        <f t="shared" si="7"/>
        <v>5293.9706294447769</v>
      </c>
    </row>
    <row r="33" spans="1:11">
      <c r="C33" t="s">
        <v>42</v>
      </c>
      <c r="D33" t="s">
        <v>43</v>
      </c>
      <c r="E33" s="2">
        <v>0</v>
      </c>
      <c r="F33">
        <f t="shared" si="4"/>
        <v>0</v>
      </c>
      <c r="G33" s="2">
        <v>528148</v>
      </c>
      <c r="H33" s="6">
        <f t="shared" si="5"/>
        <v>0</v>
      </c>
      <c r="I33" s="7">
        <f t="shared" si="6"/>
        <v>0</v>
      </c>
      <c r="J33" s="2">
        <v>3752</v>
      </c>
      <c r="K33" s="8">
        <f t="shared" si="7"/>
        <v>0</v>
      </c>
    </row>
    <row r="34" spans="1:11">
      <c r="C34" t="s">
        <v>44</v>
      </c>
      <c r="D34" t="s">
        <v>45</v>
      </c>
      <c r="E34">
        <v>210</v>
      </c>
      <c r="F34">
        <f t="shared" si="4"/>
        <v>25200</v>
      </c>
      <c r="G34" s="2">
        <v>528148</v>
      </c>
      <c r="H34" s="6">
        <f t="shared" si="5"/>
        <v>4.7713898376970092E-2</v>
      </c>
      <c r="I34" s="7">
        <f t="shared" si="6"/>
        <v>47.713898376970093</v>
      </c>
      <c r="J34" s="2">
        <v>65400</v>
      </c>
      <c r="K34" s="8">
        <f t="shared" si="7"/>
        <v>3120.4889538538441</v>
      </c>
    </row>
    <row r="35" spans="1:11">
      <c r="C35" t="s">
        <v>46</v>
      </c>
      <c r="D35" t="s">
        <v>47</v>
      </c>
      <c r="E35" s="2">
        <v>95250</v>
      </c>
      <c r="F35">
        <f t="shared" si="4"/>
        <v>11430000</v>
      </c>
      <c r="G35" s="2">
        <v>528148</v>
      </c>
      <c r="H35" s="6">
        <f t="shared" si="5"/>
        <v>21.64166104955429</v>
      </c>
      <c r="I35" s="7">
        <f t="shared" si="6"/>
        <v>21641.661049554292</v>
      </c>
      <c r="J35" s="2">
        <v>2629</v>
      </c>
      <c r="K35" s="8">
        <f t="shared" si="7"/>
        <v>56895.926899278231</v>
      </c>
    </row>
    <row r="36" spans="1:11">
      <c r="D36" t="s">
        <v>50</v>
      </c>
      <c r="E36">
        <v>10</v>
      </c>
      <c r="F36">
        <f t="shared" si="4"/>
        <v>1200</v>
      </c>
      <c r="G36" s="2">
        <v>528148</v>
      </c>
      <c r="H36" s="6">
        <f t="shared" si="5"/>
        <v>2.2720903989033375E-3</v>
      </c>
      <c r="I36" s="7">
        <f t="shared" si="6"/>
        <v>2.2720903989033374</v>
      </c>
      <c r="J36" s="2">
        <v>62850</v>
      </c>
      <c r="K36" s="8">
        <f t="shared" si="7"/>
        <v>142.80088157107477</v>
      </c>
    </row>
    <row r="37" spans="1:11">
      <c r="A37" s="1">
        <v>41760</v>
      </c>
      <c r="B37" t="s">
        <v>51</v>
      </c>
      <c r="H37" s="6">
        <f>SUM(H21:H36)</f>
        <v>36.826041185425296</v>
      </c>
      <c r="I37" s="7">
        <f t="shared" si="6"/>
        <v>36826.041185425296</v>
      </c>
      <c r="K37" s="8">
        <f>SUM(K21:K36)</f>
        <v>452594.89764232753</v>
      </c>
    </row>
    <row r="50" spans="1:11">
      <c r="A50" t="s">
        <v>6</v>
      </c>
      <c r="B50" t="s">
        <v>7</v>
      </c>
      <c r="C50" t="s">
        <v>8</v>
      </c>
      <c r="D50" t="s">
        <v>9</v>
      </c>
      <c r="E50" t="s">
        <v>10</v>
      </c>
      <c r="F50" t="s">
        <v>11</v>
      </c>
      <c r="G50" t="s">
        <v>12</v>
      </c>
      <c r="H50" t="s">
        <v>13</v>
      </c>
      <c r="I50" t="s">
        <v>14</v>
      </c>
      <c r="J50" t="s">
        <v>15</v>
      </c>
      <c r="K50" t="s">
        <v>16</v>
      </c>
    </row>
    <row r="51" spans="1:11">
      <c r="A51" s="1">
        <v>41835</v>
      </c>
      <c r="B51" t="s">
        <v>0</v>
      </c>
      <c r="C51" t="s">
        <v>18</v>
      </c>
      <c r="D51" t="s">
        <v>19</v>
      </c>
      <c r="E51">
        <v>550</v>
      </c>
      <c r="F51">
        <f>E51*120</f>
        <v>66000</v>
      </c>
      <c r="G51">
        <v>1188333</v>
      </c>
      <c r="H51" s="9">
        <f>F51/G51</f>
        <v>5.5539987528748253E-2</v>
      </c>
      <c r="I51" s="10">
        <f>H51*1000</f>
        <v>55.539987528748256</v>
      </c>
      <c r="J51" s="2">
        <v>200064</v>
      </c>
      <c r="K51" s="11">
        <f>H51*J51</f>
        <v>11111.552064951491</v>
      </c>
    </row>
    <row r="52" spans="1:11">
      <c r="C52" t="s">
        <v>20</v>
      </c>
      <c r="D52" t="s">
        <v>21</v>
      </c>
      <c r="E52">
        <v>276</v>
      </c>
      <c r="F52">
        <f t="shared" ref="F52:F68" si="8">E52*120</f>
        <v>33120</v>
      </c>
      <c r="G52">
        <v>1188333</v>
      </c>
      <c r="H52" s="9">
        <f t="shared" ref="H52:H68" si="9">F52/G52</f>
        <v>2.7870975559880943E-2</v>
      </c>
      <c r="I52" s="10">
        <f t="shared" ref="I52:I69" si="10">H52*1000</f>
        <v>27.870975559880943</v>
      </c>
      <c r="J52">
        <v>2900</v>
      </c>
      <c r="K52" s="11">
        <f t="shared" ref="K52:K68" si="11">H52*J52</f>
        <v>80.825829123654728</v>
      </c>
    </row>
    <row r="53" spans="1:11">
      <c r="C53" t="s">
        <v>22</v>
      </c>
      <c r="D53" t="s">
        <v>23</v>
      </c>
      <c r="E53">
        <v>426</v>
      </c>
      <c r="F53">
        <f t="shared" si="8"/>
        <v>51120</v>
      </c>
      <c r="G53">
        <v>1188333</v>
      </c>
      <c r="H53" s="9">
        <f t="shared" si="9"/>
        <v>4.3018244885903195E-2</v>
      </c>
      <c r="I53" s="10">
        <f t="shared" si="10"/>
        <v>43.018244885903194</v>
      </c>
      <c r="J53">
        <v>3730</v>
      </c>
      <c r="K53" s="11">
        <f t="shared" si="11"/>
        <v>160.45805342441892</v>
      </c>
    </row>
    <row r="54" spans="1:11">
      <c r="C54" t="s">
        <v>24</v>
      </c>
      <c r="D54" t="s">
        <v>25</v>
      </c>
      <c r="E54">
        <v>0</v>
      </c>
      <c r="F54">
        <f t="shared" si="8"/>
        <v>0</v>
      </c>
      <c r="G54">
        <v>1188333</v>
      </c>
      <c r="H54" s="9">
        <f t="shared" si="9"/>
        <v>0</v>
      </c>
      <c r="I54" s="10">
        <f t="shared" si="10"/>
        <v>0</v>
      </c>
      <c r="J54" s="2">
        <v>63600</v>
      </c>
      <c r="K54" s="11">
        <f t="shared" si="11"/>
        <v>0</v>
      </c>
    </row>
    <row r="55" spans="1:11">
      <c r="C55" t="s">
        <v>26</v>
      </c>
      <c r="D55" t="s">
        <v>27</v>
      </c>
      <c r="E55">
        <v>276</v>
      </c>
      <c r="F55">
        <f t="shared" si="8"/>
        <v>33120</v>
      </c>
      <c r="G55">
        <v>1188333</v>
      </c>
      <c r="H55" s="9">
        <f t="shared" si="9"/>
        <v>2.7870975559880943E-2</v>
      </c>
      <c r="I55" s="10">
        <f t="shared" si="10"/>
        <v>27.870975559880943</v>
      </c>
      <c r="J55" s="2">
        <v>88060</v>
      </c>
      <c r="K55" s="11">
        <f t="shared" si="11"/>
        <v>2454.3181078031157</v>
      </c>
    </row>
    <row r="56" spans="1:11">
      <c r="C56" t="s">
        <v>28</v>
      </c>
      <c r="D56" t="s">
        <v>29</v>
      </c>
      <c r="E56">
        <v>0</v>
      </c>
      <c r="F56">
        <f t="shared" si="8"/>
        <v>0</v>
      </c>
      <c r="G56">
        <v>1188333</v>
      </c>
      <c r="H56" s="9">
        <f t="shared" si="9"/>
        <v>0</v>
      </c>
      <c r="I56" s="10">
        <f t="shared" si="10"/>
        <v>0</v>
      </c>
      <c r="J56" s="2">
        <v>520</v>
      </c>
      <c r="K56" s="11">
        <f t="shared" si="11"/>
        <v>0</v>
      </c>
    </row>
    <row r="57" spans="1:11">
      <c r="C57" t="s">
        <v>30</v>
      </c>
      <c r="D57" t="s">
        <v>31</v>
      </c>
      <c r="E57">
        <v>376</v>
      </c>
      <c r="F57">
        <f t="shared" si="8"/>
        <v>45120</v>
      </c>
      <c r="G57">
        <v>1188333</v>
      </c>
      <c r="H57" s="9">
        <f t="shared" si="9"/>
        <v>3.7969155110562446E-2</v>
      </c>
      <c r="I57" s="10">
        <f t="shared" si="10"/>
        <v>37.969155110562447</v>
      </c>
      <c r="J57" s="2">
        <v>5320</v>
      </c>
      <c r="K57" s="11">
        <f t="shared" si="11"/>
        <v>201.99590518819221</v>
      </c>
    </row>
    <row r="58" spans="1:11">
      <c r="C58" t="s">
        <v>32</v>
      </c>
      <c r="D58" t="s">
        <v>33</v>
      </c>
      <c r="E58">
        <v>526</v>
      </c>
      <c r="F58">
        <f t="shared" si="8"/>
        <v>63120</v>
      </c>
      <c r="G58">
        <v>1188333</v>
      </c>
      <c r="H58" s="9">
        <f t="shared" si="9"/>
        <v>5.3116424436584694E-2</v>
      </c>
      <c r="I58" s="10">
        <f t="shared" si="10"/>
        <v>53.116424436584694</v>
      </c>
      <c r="J58" s="2">
        <v>520</v>
      </c>
      <c r="K58" s="11">
        <f t="shared" si="11"/>
        <v>27.620540707024041</v>
      </c>
    </row>
    <row r="59" spans="1:11">
      <c r="C59" t="s">
        <v>34</v>
      </c>
      <c r="D59" t="s">
        <v>35</v>
      </c>
      <c r="E59">
        <v>0</v>
      </c>
      <c r="F59">
        <f t="shared" si="8"/>
        <v>0</v>
      </c>
      <c r="G59">
        <v>1188333</v>
      </c>
      <c r="H59" s="9">
        <f t="shared" si="9"/>
        <v>0</v>
      </c>
      <c r="I59" s="10">
        <f t="shared" si="10"/>
        <v>0</v>
      </c>
      <c r="J59" s="2">
        <v>65000</v>
      </c>
      <c r="K59" s="11">
        <f t="shared" si="11"/>
        <v>0</v>
      </c>
    </row>
    <row r="60" spans="1:11">
      <c r="C60" t="s">
        <v>36</v>
      </c>
      <c r="D60" t="s">
        <v>37</v>
      </c>
      <c r="E60">
        <v>0</v>
      </c>
      <c r="F60">
        <f t="shared" si="8"/>
        <v>0</v>
      </c>
      <c r="G60">
        <v>1188333</v>
      </c>
      <c r="H60" s="9">
        <f t="shared" si="9"/>
        <v>0</v>
      </c>
      <c r="I60" s="10">
        <f t="shared" si="10"/>
        <v>0</v>
      </c>
      <c r="J60" s="2">
        <v>136800</v>
      </c>
      <c r="K60" s="11">
        <f t="shared" si="11"/>
        <v>0</v>
      </c>
    </row>
    <row r="61" spans="1:11">
      <c r="C61" t="s">
        <v>38</v>
      </c>
      <c r="D61" t="s">
        <v>39</v>
      </c>
      <c r="E61">
        <v>0</v>
      </c>
      <c r="F61">
        <f t="shared" si="8"/>
        <v>0</v>
      </c>
      <c r="G61">
        <v>1188333</v>
      </c>
      <c r="H61" s="9">
        <f t="shared" si="9"/>
        <v>0</v>
      </c>
      <c r="I61" s="10">
        <f t="shared" si="10"/>
        <v>0</v>
      </c>
      <c r="J61" s="2">
        <v>106000</v>
      </c>
      <c r="K61" s="11">
        <f t="shared" si="11"/>
        <v>0</v>
      </c>
    </row>
    <row r="62" spans="1:11">
      <c r="C62" t="s">
        <v>40</v>
      </c>
      <c r="D62" t="s">
        <v>41</v>
      </c>
      <c r="E62">
        <v>0</v>
      </c>
      <c r="F62">
        <f t="shared" si="8"/>
        <v>0</v>
      </c>
      <c r="G62">
        <v>1188333</v>
      </c>
      <c r="H62" s="9">
        <f t="shared" si="9"/>
        <v>0</v>
      </c>
      <c r="I62" s="10">
        <f t="shared" si="10"/>
        <v>0</v>
      </c>
      <c r="J62" s="2">
        <v>93200</v>
      </c>
      <c r="K62" s="11">
        <f t="shared" si="11"/>
        <v>0</v>
      </c>
    </row>
    <row r="63" spans="1:11">
      <c r="C63" t="s">
        <v>42</v>
      </c>
      <c r="D63" t="s">
        <v>43</v>
      </c>
      <c r="E63">
        <v>0</v>
      </c>
      <c r="F63">
        <f t="shared" si="8"/>
        <v>0</v>
      </c>
      <c r="G63">
        <v>1188333</v>
      </c>
      <c r="H63" s="9">
        <f t="shared" si="9"/>
        <v>0</v>
      </c>
      <c r="I63" s="10">
        <f t="shared" si="10"/>
        <v>0</v>
      </c>
      <c r="J63" s="2">
        <v>114000</v>
      </c>
      <c r="K63" s="11">
        <f t="shared" si="11"/>
        <v>0</v>
      </c>
    </row>
    <row r="64" spans="1:11">
      <c r="C64" t="s">
        <v>1</v>
      </c>
      <c r="D64" t="s">
        <v>2</v>
      </c>
      <c r="E64">
        <v>14</v>
      </c>
      <c r="F64">
        <f t="shared" si="8"/>
        <v>1680</v>
      </c>
      <c r="G64">
        <v>1188333</v>
      </c>
      <c r="H64" s="9">
        <f t="shared" si="9"/>
        <v>1.4137451370954102E-3</v>
      </c>
      <c r="I64" s="10">
        <f t="shared" si="10"/>
        <v>1.4137451370954102</v>
      </c>
      <c r="J64" s="2">
        <v>865100</v>
      </c>
      <c r="K64" s="11">
        <f t="shared" si="11"/>
        <v>1223.0309181012394</v>
      </c>
    </row>
    <row r="65" spans="1:11">
      <c r="C65" t="s">
        <v>1</v>
      </c>
      <c r="D65" t="s">
        <v>3</v>
      </c>
      <c r="E65">
        <v>1400</v>
      </c>
      <c r="F65">
        <f t="shared" si="8"/>
        <v>168000</v>
      </c>
      <c r="G65">
        <v>1188333</v>
      </c>
      <c r="H65" s="9">
        <f t="shared" si="9"/>
        <v>0.14137451370954102</v>
      </c>
      <c r="I65" s="10">
        <f t="shared" si="10"/>
        <v>141.37451370954102</v>
      </c>
      <c r="J65" s="2">
        <v>330315</v>
      </c>
      <c r="K65" s="11">
        <f t="shared" si="11"/>
        <v>46698.122495967044</v>
      </c>
    </row>
    <row r="66" spans="1:11">
      <c r="C66" t="s">
        <v>44</v>
      </c>
      <c r="D66" t="s">
        <v>45</v>
      </c>
      <c r="E66">
        <v>0</v>
      </c>
      <c r="F66">
        <f t="shared" si="8"/>
        <v>0</v>
      </c>
      <c r="G66">
        <v>1188333</v>
      </c>
      <c r="H66" s="9">
        <f t="shared" si="9"/>
        <v>0</v>
      </c>
      <c r="I66" s="10">
        <f t="shared" si="10"/>
        <v>0</v>
      </c>
      <c r="J66" s="2">
        <v>65400</v>
      </c>
      <c r="K66" s="11">
        <f t="shared" si="11"/>
        <v>0</v>
      </c>
    </row>
    <row r="67" spans="1:11">
      <c r="C67" t="s">
        <v>46</v>
      </c>
      <c r="D67" t="s">
        <v>47</v>
      </c>
      <c r="E67">
        <v>26</v>
      </c>
      <c r="F67">
        <f t="shared" si="8"/>
        <v>3120</v>
      </c>
      <c r="G67">
        <v>1188333</v>
      </c>
      <c r="H67" s="9">
        <f t="shared" si="9"/>
        <v>2.6255266831771902E-3</v>
      </c>
      <c r="I67" s="10">
        <f t="shared" si="10"/>
        <v>2.6255266831771902</v>
      </c>
      <c r="J67" s="2">
        <v>2629</v>
      </c>
      <c r="K67" s="11">
        <f t="shared" si="11"/>
        <v>6.9025096500728331</v>
      </c>
    </row>
    <row r="68" spans="1:11">
      <c r="D68" t="s">
        <v>50</v>
      </c>
      <c r="E68">
        <v>50</v>
      </c>
      <c r="F68">
        <f t="shared" si="8"/>
        <v>6000</v>
      </c>
      <c r="G68">
        <v>1188333</v>
      </c>
      <c r="H68" s="9">
        <f t="shared" si="9"/>
        <v>5.0490897753407505E-3</v>
      </c>
      <c r="I68" s="10">
        <f t="shared" si="10"/>
        <v>5.0490897753407502</v>
      </c>
      <c r="J68" s="2">
        <v>62850</v>
      </c>
      <c r="K68" s="11">
        <f t="shared" si="11"/>
        <v>317.33529238016615</v>
      </c>
    </row>
    <row r="69" spans="1:11">
      <c r="A69" s="1">
        <v>41835</v>
      </c>
      <c r="B69" t="s">
        <v>52</v>
      </c>
      <c r="H69" s="9">
        <f>SUM(H51:H68)</f>
        <v>0.3958486383867148</v>
      </c>
      <c r="I69" s="10">
        <f t="shared" si="10"/>
        <v>395.84863838671481</v>
      </c>
      <c r="K69" s="11">
        <f>SUM(K51:K68)</f>
        <v>62282.161717296418</v>
      </c>
    </row>
    <row r="72" spans="1:11">
      <c r="A72" t="s">
        <v>6</v>
      </c>
      <c r="B72" t="s">
        <v>7</v>
      </c>
      <c r="C72" t="s">
        <v>8</v>
      </c>
      <c r="D72" t="s">
        <v>9</v>
      </c>
      <c r="E72" t="s">
        <v>10</v>
      </c>
      <c r="F72" t="s">
        <v>11</v>
      </c>
      <c r="G72" t="s">
        <v>12</v>
      </c>
      <c r="H72" t="s">
        <v>13</v>
      </c>
      <c r="I72" t="s">
        <v>14</v>
      </c>
      <c r="J72" t="s">
        <v>15</v>
      </c>
      <c r="K72" t="s">
        <v>16</v>
      </c>
    </row>
    <row r="73" spans="1:11">
      <c r="A73" s="1">
        <v>41835</v>
      </c>
      <c r="B73" t="s">
        <v>4</v>
      </c>
      <c r="C73" t="s">
        <v>18</v>
      </c>
      <c r="D73" t="s">
        <v>19</v>
      </c>
      <c r="E73">
        <v>150</v>
      </c>
      <c r="F73">
        <f>E73*120</f>
        <v>18000</v>
      </c>
      <c r="G73">
        <v>495139</v>
      </c>
      <c r="H73" s="12">
        <f>F73/G73</f>
        <v>3.6353428027281226E-2</v>
      </c>
      <c r="I73" s="13">
        <f>H73*1000</f>
        <v>36.353428027281225</v>
      </c>
      <c r="J73" s="2">
        <v>200064</v>
      </c>
      <c r="K73" s="14">
        <f>H73*J73</f>
        <v>7273.0122248499911</v>
      </c>
    </row>
    <row r="74" spans="1:11">
      <c r="C74" t="s">
        <v>20</v>
      </c>
      <c r="D74" t="s">
        <v>21</v>
      </c>
      <c r="E74">
        <v>100</v>
      </c>
      <c r="F74">
        <f t="shared" ref="F74:F91" si="12">E74*120</f>
        <v>12000</v>
      </c>
      <c r="G74">
        <v>495139</v>
      </c>
      <c r="H74" s="12">
        <f t="shared" ref="H74:H91" si="13">F74/G74</f>
        <v>2.4235618684854153E-2</v>
      </c>
      <c r="I74" s="13">
        <f t="shared" ref="I74:I92" si="14">H74*1000</f>
        <v>24.235618684854153</v>
      </c>
      <c r="J74">
        <v>2900</v>
      </c>
      <c r="K74" s="14">
        <f t="shared" ref="K74:K91" si="15">H74*J74</f>
        <v>70.283294186077043</v>
      </c>
    </row>
    <row r="75" spans="1:11">
      <c r="C75" t="s">
        <v>22</v>
      </c>
      <c r="D75" t="s">
        <v>23</v>
      </c>
      <c r="E75">
        <v>576</v>
      </c>
      <c r="F75">
        <f t="shared" si="12"/>
        <v>69120</v>
      </c>
      <c r="G75">
        <v>495139</v>
      </c>
      <c r="H75" s="12">
        <f t="shared" si="13"/>
        <v>0.13959716362475991</v>
      </c>
      <c r="I75" s="13">
        <f t="shared" si="14"/>
        <v>139.5971636247599</v>
      </c>
      <c r="J75">
        <v>3730</v>
      </c>
      <c r="K75" s="14">
        <f t="shared" si="15"/>
        <v>520.69742032035447</v>
      </c>
    </row>
    <row r="76" spans="1:11">
      <c r="C76" t="s">
        <v>24</v>
      </c>
      <c r="D76" t="s">
        <v>25</v>
      </c>
      <c r="E76">
        <v>0</v>
      </c>
      <c r="F76">
        <f t="shared" si="12"/>
        <v>0</v>
      </c>
      <c r="G76">
        <v>495139</v>
      </c>
      <c r="H76" s="12">
        <f t="shared" si="13"/>
        <v>0</v>
      </c>
      <c r="I76" s="13">
        <f t="shared" si="14"/>
        <v>0</v>
      </c>
      <c r="J76" s="2">
        <v>63600</v>
      </c>
      <c r="K76" s="14">
        <f t="shared" si="15"/>
        <v>0</v>
      </c>
    </row>
    <row r="77" spans="1:11">
      <c r="C77" t="s">
        <v>26</v>
      </c>
      <c r="D77" t="s">
        <v>27</v>
      </c>
      <c r="E77">
        <v>476</v>
      </c>
      <c r="F77">
        <f t="shared" si="12"/>
        <v>57120</v>
      </c>
      <c r="G77">
        <v>495139</v>
      </c>
      <c r="H77" s="12">
        <f t="shared" si="13"/>
        <v>0.11536154493990576</v>
      </c>
      <c r="I77" s="13">
        <f t="shared" si="14"/>
        <v>115.36154493990576</v>
      </c>
      <c r="J77" s="2">
        <v>88060</v>
      </c>
      <c r="K77" s="14">
        <f t="shared" si="15"/>
        <v>10158.737647408101</v>
      </c>
    </row>
    <row r="78" spans="1:11">
      <c r="C78" t="s">
        <v>28</v>
      </c>
      <c r="D78" t="s">
        <v>29</v>
      </c>
      <c r="E78">
        <v>0</v>
      </c>
      <c r="F78">
        <f t="shared" si="12"/>
        <v>0</v>
      </c>
      <c r="G78">
        <v>495139</v>
      </c>
      <c r="H78" s="12">
        <f t="shared" si="13"/>
        <v>0</v>
      </c>
      <c r="I78" s="13">
        <f t="shared" si="14"/>
        <v>0</v>
      </c>
      <c r="J78" s="2">
        <v>520</v>
      </c>
      <c r="K78" s="14">
        <f t="shared" si="15"/>
        <v>0</v>
      </c>
    </row>
    <row r="79" spans="1:11">
      <c r="C79" t="s">
        <v>30</v>
      </c>
      <c r="D79" t="s">
        <v>31</v>
      </c>
      <c r="E79">
        <v>450</v>
      </c>
      <c r="F79">
        <f t="shared" si="12"/>
        <v>54000</v>
      </c>
      <c r="G79">
        <v>495139</v>
      </c>
      <c r="H79" s="12">
        <f t="shared" si="13"/>
        <v>0.10906028408184368</v>
      </c>
      <c r="I79" s="13">
        <f t="shared" si="14"/>
        <v>109.06028408184368</v>
      </c>
      <c r="J79" s="2">
        <v>5320</v>
      </c>
      <c r="K79" s="14">
        <f t="shared" si="15"/>
        <v>580.2007113154084</v>
      </c>
    </row>
    <row r="80" spans="1:11">
      <c r="C80" t="s">
        <v>32</v>
      </c>
      <c r="D80" t="s">
        <v>33</v>
      </c>
      <c r="E80">
        <v>196</v>
      </c>
      <c r="F80">
        <f t="shared" si="12"/>
        <v>23520</v>
      </c>
      <c r="G80">
        <v>495139</v>
      </c>
      <c r="H80" s="12">
        <f t="shared" si="13"/>
        <v>4.7501812622314135E-2</v>
      </c>
      <c r="I80" s="13">
        <f t="shared" si="14"/>
        <v>47.501812622314134</v>
      </c>
      <c r="J80" s="2">
        <v>520</v>
      </c>
      <c r="K80" s="14">
        <f t="shared" si="15"/>
        <v>24.700942563603352</v>
      </c>
    </row>
    <row r="81" spans="1:11">
      <c r="C81" t="s">
        <v>34</v>
      </c>
      <c r="D81" t="s">
        <v>35</v>
      </c>
      <c r="E81">
        <v>0</v>
      </c>
      <c r="F81">
        <f t="shared" si="12"/>
        <v>0</v>
      </c>
      <c r="G81">
        <v>495139</v>
      </c>
      <c r="H81" s="12">
        <f t="shared" si="13"/>
        <v>0</v>
      </c>
      <c r="I81" s="13">
        <f t="shared" si="14"/>
        <v>0</v>
      </c>
      <c r="J81" s="2">
        <v>65000</v>
      </c>
      <c r="K81" s="14">
        <f t="shared" si="15"/>
        <v>0</v>
      </c>
    </row>
    <row r="82" spans="1:11">
      <c r="C82" t="s">
        <v>36</v>
      </c>
      <c r="D82" t="s">
        <v>37</v>
      </c>
      <c r="E82">
        <v>0</v>
      </c>
      <c r="F82">
        <f t="shared" si="12"/>
        <v>0</v>
      </c>
      <c r="G82">
        <v>495139</v>
      </c>
      <c r="H82" s="12">
        <f t="shared" si="13"/>
        <v>0</v>
      </c>
      <c r="I82" s="13">
        <f t="shared" si="14"/>
        <v>0</v>
      </c>
      <c r="J82" s="2">
        <v>136800</v>
      </c>
      <c r="K82" s="14">
        <f t="shared" si="15"/>
        <v>0</v>
      </c>
    </row>
    <row r="83" spans="1:11">
      <c r="C83" t="s">
        <v>30</v>
      </c>
      <c r="D83" t="s">
        <v>5</v>
      </c>
      <c r="E83">
        <v>34</v>
      </c>
      <c r="F83">
        <f t="shared" si="12"/>
        <v>4080</v>
      </c>
      <c r="G83">
        <v>495139</v>
      </c>
      <c r="H83" s="12">
        <f t="shared" si="13"/>
        <v>8.2401103528504122E-3</v>
      </c>
      <c r="I83" s="13">
        <f t="shared" si="14"/>
        <v>8.2401103528504116</v>
      </c>
      <c r="J83" s="2">
        <v>2143570</v>
      </c>
      <c r="K83" s="14">
        <f t="shared" si="15"/>
        <v>17663.25334905956</v>
      </c>
    </row>
    <row r="84" spans="1:11">
      <c r="C84" t="s">
        <v>38</v>
      </c>
      <c r="D84" t="s">
        <v>39</v>
      </c>
      <c r="E84">
        <v>0</v>
      </c>
      <c r="F84">
        <f t="shared" si="12"/>
        <v>0</v>
      </c>
      <c r="G84">
        <v>495139</v>
      </c>
      <c r="H84" s="12">
        <f t="shared" si="13"/>
        <v>0</v>
      </c>
      <c r="I84" s="13">
        <f t="shared" si="14"/>
        <v>0</v>
      </c>
      <c r="J84" s="2">
        <v>106000</v>
      </c>
      <c r="K84" s="14">
        <f t="shared" si="15"/>
        <v>0</v>
      </c>
    </row>
    <row r="85" spans="1:11">
      <c r="C85" t="s">
        <v>40</v>
      </c>
      <c r="D85" t="s">
        <v>41</v>
      </c>
      <c r="E85">
        <v>26</v>
      </c>
      <c r="F85">
        <f t="shared" si="12"/>
        <v>3120</v>
      </c>
      <c r="G85">
        <v>495139</v>
      </c>
      <c r="H85" s="12">
        <f t="shared" si="13"/>
        <v>6.3012608580620792E-3</v>
      </c>
      <c r="I85" s="13">
        <f t="shared" si="14"/>
        <v>6.3012608580620793</v>
      </c>
      <c r="J85" s="2">
        <v>93200</v>
      </c>
      <c r="K85" s="14">
        <f t="shared" si="15"/>
        <v>587.27751197138582</v>
      </c>
    </row>
    <row r="86" spans="1:11">
      <c r="C86" t="s">
        <v>42</v>
      </c>
      <c r="D86" t="s">
        <v>43</v>
      </c>
      <c r="E86">
        <v>0</v>
      </c>
      <c r="F86">
        <f t="shared" si="12"/>
        <v>0</v>
      </c>
      <c r="G86">
        <v>495139</v>
      </c>
      <c r="H86" s="12">
        <f t="shared" si="13"/>
        <v>0</v>
      </c>
      <c r="I86" s="13">
        <f t="shared" si="14"/>
        <v>0</v>
      </c>
      <c r="J86" s="2">
        <v>114000</v>
      </c>
      <c r="K86" s="14">
        <f t="shared" si="15"/>
        <v>0</v>
      </c>
    </row>
    <row r="87" spans="1:11">
      <c r="C87" t="s">
        <v>1</v>
      </c>
      <c r="D87" t="s">
        <v>2</v>
      </c>
      <c r="E87">
        <v>60</v>
      </c>
      <c r="F87">
        <f t="shared" si="12"/>
        <v>7200</v>
      </c>
      <c r="G87">
        <v>495139</v>
      </c>
      <c r="H87" s="12">
        <f t="shared" si="13"/>
        <v>1.4541371210912491E-2</v>
      </c>
      <c r="I87" s="13">
        <f t="shared" si="14"/>
        <v>14.541371210912491</v>
      </c>
      <c r="J87" s="2">
        <v>865100</v>
      </c>
      <c r="K87" s="14">
        <f t="shared" si="15"/>
        <v>12579.740234560397</v>
      </c>
    </row>
    <row r="88" spans="1:11">
      <c r="C88" t="s">
        <v>1</v>
      </c>
      <c r="D88" t="s">
        <v>3</v>
      </c>
      <c r="E88">
        <v>526</v>
      </c>
      <c r="F88">
        <f t="shared" si="12"/>
        <v>63120</v>
      </c>
      <c r="G88">
        <v>495139</v>
      </c>
      <c r="H88" s="12">
        <f t="shared" si="13"/>
        <v>0.12747935428233284</v>
      </c>
      <c r="I88" s="13">
        <f t="shared" si="14"/>
        <v>127.47935428233284</v>
      </c>
      <c r="J88" s="2">
        <v>330315</v>
      </c>
      <c r="K88" s="14">
        <f t="shared" si="15"/>
        <v>42108.342909768769</v>
      </c>
    </row>
    <row r="89" spans="1:11">
      <c r="C89" t="s">
        <v>44</v>
      </c>
      <c r="D89" t="s">
        <v>45</v>
      </c>
      <c r="E89">
        <v>8</v>
      </c>
      <c r="F89">
        <f t="shared" si="12"/>
        <v>960</v>
      </c>
      <c r="G89">
        <v>495139</v>
      </c>
      <c r="H89" s="12">
        <f t="shared" si="13"/>
        <v>1.9388494947883321E-3</v>
      </c>
      <c r="I89" s="13">
        <f t="shared" si="14"/>
        <v>1.9388494947883321</v>
      </c>
      <c r="J89" s="2">
        <v>65400</v>
      </c>
      <c r="K89" s="14">
        <f t="shared" si="15"/>
        <v>126.80075695915693</v>
      </c>
    </row>
    <row r="90" spans="1:11">
      <c r="C90" t="s">
        <v>46</v>
      </c>
      <c r="D90" t="s">
        <v>47</v>
      </c>
      <c r="E90">
        <v>250</v>
      </c>
      <c r="F90">
        <f t="shared" si="12"/>
        <v>30000</v>
      </c>
      <c r="G90">
        <v>495139</v>
      </c>
      <c r="H90" s="12">
        <f t="shared" si="13"/>
        <v>6.0589046712135379E-2</v>
      </c>
      <c r="I90" s="13">
        <f t="shared" si="14"/>
        <v>60.589046712135378</v>
      </c>
      <c r="J90" s="2">
        <v>2629</v>
      </c>
      <c r="K90" s="14">
        <f t="shared" si="15"/>
        <v>159.28860380620392</v>
      </c>
    </row>
    <row r="91" spans="1:11">
      <c r="D91" t="s">
        <v>50</v>
      </c>
      <c r="E91">
        <v>150</v>
      </c>
      <c r="F91">
        <f t="shared" si="12"/>
        <v>18000</v>
      </c>
      <c r="G91">
        <v>495139</v>
      </c>
      <c r="H91" s="12">
        <f t="shared" si="13"/>
        <v>3.6353428027281226E-2</v>
      </c>
      <c r="I91" s="13">
        <f t="shared" si="14"/>
        <v>36.353428027281225</v>
      </c>
      <c r="J91" s="2">
        <v>62850</v>
      </c>
      <c r="K91" s="14">
        <f t="shared" si="15"/>
        <v>2284.8129515146252</v>
      </c>
    </row>
    <row r="92" spans="1:11">
      <c r="A92" s="1">
        <v>41835</v>
      </c>
      <c r="B92" t="s">
        <v>51</v>
      </c>
      <c r="H92" s="12">
        <f>SUM(H73:H91)</f>
        <v>0.7275532729193217</v>
      </c>
      <c r="I92" s="14">
        <f t="shared" si="14"/>
        <v>727.55327291932167</v>
      </c>
      <c r="K92" s="14">
        <f>SUM(K73:K91)</f>
        <v>94137.148558283618</v>
      </c>
    </row>
    <row r="99" spans="1:11">
      <c r="A99" t="s">
        <v>6</v>
      </c>
      <c r="B99" t="s">
        <v>7</v>
      </c>
      <c r="C99" t="s">
        <v>8</v>
      </c>
      <c r="D99" t="s">
        <v>9</v>
      </c>
      <c r="E99" t="s">
        <v>10</v>
      </c>
      <c r="F99" t="s">
        <v>11</v>
      </c>
      <c r="G99" t="s">
        <v>12</v>
      </c>
      <c r="H99" t="s">
        <v>13</v>
      </c>
      <c r="I99" t="s">
        <v>14</v>
      </c>
      <c r="J99" t="s">
        <v>15</v>
      </c>
      <c r="K99" t="s">
        <v>16</v>
      </c>
    </row>
    <row r="100" spans="1:11">
      <c r="A100" s="1">
        <v>41898</v>
      </c>
      <c r="B100" t="s">
        <v>53</v>
      </c>
      <c r="C100" t="s">
        <v>18</v>
      </c>
      <c r="D100" t="s">
        <v>19</v>
      </c>
      <c r="E100">
        <v>975</v>
      </c>
      <c r="F100">
        <f>E100*120</f>
        <v>117000</v>
      </c>
      <c r="G100">
        <v>1057552</v>
      </c>
      <c r="H100" s="15">
        <f>F100/G100</f>
        <v>0.11063285776964159</v>
      </c>
      <c r="I100" s="16">
        <f>H100*1000</f>
        <v>110.63285776964159</v>
      </c>
      <c r="J100" s="2">
        <v>170020</v>
      </c>
      <c r="K100" s="17">
        <f>H100*J100</f>
        <v>18809.798477994464</v>
      </c>
    </row>
    <row r="101" spans="1:11">
      <c r="C101" t="s">
        <v>20</v>
      </c>
      <c r="D101" t="s">
        <v>21</v>
      </c>
      <c r="E101">
        <v>100</v>
      </c>
      <c r="F101">
        <f t="shared" ref="F101:F118" si="16">E101*120</f>
        <v>12000</v>
      </c>
      <c r="G101">
        <v>1057552</v>
      </c>
      <c r="H101" s="15">
        <f t="shared" ref="H101:H118" si="17">F101/G101</f>
        <v>1.1346959771245292E-2</v>
      </c>
      <c r="I101" s="16">
        <f t="shared" ref="I101:I119" si="18">H101*1000</f>
        <v>11.346959771245292</v>
      </c>
      <c r="J101">
        <v>2900</v>
      </c>
      <c r="K101" s="17">
        <f t="shared" ref="K101:K118" si="19">H101*J101</f>
        <v>32.906183336611349</v>
      </c>
    </row>
    <row r="102" spans="1:11">
      <c r="C102" t="s">
        <v>18</v>
      </c>
      <c r="D102" t="s">
        <v>23</v>
      </c>
      <c r="E102">
        <v>900</v>
      </c>
      <c r="F102">
        <f t="shared" si="16"/>
        <v>108000</v>
      </c>
      <c r="G102">
        <v>1057552</v>
      </c>
      <c r="H102" s="15">
        <f t="shared" si="17"/>
        <v>0.10212263794120761</v>
      </c>
      <c r="I102" s="16">
        <f t="shared" si="18"/>
        <v>102.12263794120761</v>
      </c>
      <c r="J102">
        <v>3730</v>
      </c>
      <c r="K102" s="17">
        <f t="shared" si="19"/>
        <v>380.91743952070442</v>
      </c>
    </row>
    <row r="103" spans="1:11">
      <c r="C103" t="s">
        <v>20</v>
      </c>
      <c r="D103" t="s">
        <v>25</v>
      </c>
      <c r="E103">
        <v>0</v>
      </c>
      <c r="F103">
        <f t="shared" si="16"/>
        <v>0</v>
      </c>
      <c r="G103">
        <v>1057552</v>
      </c>
      <c r="H103" s="15">
        <f t="shared" si="17"/>
        <v>0</v>
      </c>
      <c r="I103" s="16">
        <f t="shared" si="18"/>
        <v>0</v>
      </c>
      <c r="J103" s="2">
        <v>63600</v>
      </c>
      <c r="K103" s="17">
        <f t="shared" si="19"/>
        <v>0</v>
      </c>
    </row>
    <row r="104" spans="1:11">
      <c r="C104" t="s">
        <v>18</v>
      </c>
      <c r="D104" t="s">
        <v>27</v>
      </c>
      <c r="E104">
        <v>1025</v>
      </c>
      <c r="F104">
        <f t="shared" si="16"/>
        <v>123000</v>
      </c>
      <c r="G104">
        <v>1057552</v>
      </c>
      <c r="H104" s="15">
        <f t="shared" si="17"/>
        <v>0.11630633765526423</v>
      </c>
      <c r="I104" s="16">
        <f t="shared" si="18"/>
        <v>116.30633765526423</v>
      </c>
      <c r="J104" s="2">
        <v>75500</v>
      </c>
      <c r="K104" s="17">
        <f t="shared" si="19"/>
        <v>8781.1284929724497</v>
      </c>
    </row>
    <row r="105" spans="1:11">
      <c r="C105" t="s">
        <v>20</v>
      </c>
      <c r="D105" t="s">
        <v>29</v>
      </c>
      <c r="E105">
        <v>0</v>
      </c>
      <c r="F105">
        <f t="shared" si="16"/>
        <v>0</v>
      </c>
      <c r="G105">
        <v>1057552</v>
      </c>
      <c r="H105" s="15">
        <f t="shared" si="17"/>
        <v>0</v>
      </c>
      <c r="I105" s="16">
        <f t="shared" si="18"/>
        <v>0</v>
      </c>
      <c r="J105" s="2">
        <v>520</v>
      </c>
      <c r="K105" s="17">
        <f t="shared" si="19"/>
        <v>0</v>
      </c>
    </row>
    <row r="106" spans="1:11">
      <c r="C106" t="s">
        <v>30</v>
      </c>
      <c r="D106" t="s">
        <v>31</v>
      </c>
      <c r="E106">
        <v>75</v>
      </c>
      <c r="F106">
        <f t="shared" si="16"/>
        <v>9000</v>
      </c>
      <c r="G106">
        <v>1057552</v>
      </c>
      <c r="H106" s="15">
        <f t="shared" si="17"/>
        <v>8.5102198284339684E-3</v>
      </c>
      <c r="I106" s="16">
        <f t="shared" si="18"/>
        <v>8.5102198284339678</v>
      </c>
      <c r="J106" s="2">
        <v>5320</v>
      </c>
      <c r="K106" s="17">
        <f t="shared" si="19"/>
        <v>45.274369487268714</v>
      </c>
    </row>
    <row r="107" spans="1:11">
      <c r="C107" t="s">
        <v>30</v>
      </c>
      <c r="D107" t="s">
        <v>33</v>
      </c>
      <c r="E107">
        <v>50</v>
      </c>
      <c r="F107">
        <f t="shared" si="16"/>
        <v>6000</v>
      </c>
      <c r="G107">
        <v>1057552</v>
      </c>
      <c r="H107" s="15">
        <f t="shared" si="17"/>
        <v>5.6734798856226459E-3</v>
      </c>
      <c r="I107" s="16">
        <f t="shared" si="18"/>
        <v>5.6734798856226458</v>
      </c>
      <c r="J107" s="2">
        <v>520</v>
      </c>
      <c r="K107" s="17">
        <f t="shared" si="19"/>
        <v>2.950209540523776</v>
      </c>
    </row>
    <row r="108" spans="1:11">
      <c r="C108" t="s">
        <v>30</v>
      </c>
      <c r="D108" t="s">
        <v>35</v>
      </c>
      <c r="E108">
        <v>0</v>
      </c>
      <c r="F108">
        <f t="shared" si="16"/>
        <v>0</v>
      </c>
      <c r="G108">
        <v>1057552</v>
      </c>
      <c r="H108" s="15">
        <f t="shared" si="17"/>
        <v>0</v>
      </c>
      <c r="I108" s="16">
        <f t="shared" si="18"/>
        <v>0</v>
      </c>
      <c r="J108" s="2">
        <v>65000</v>
      </c>
      <c r="K108" s="17">
        <f t="shared" si="19"/>
        <v>0</v>
      </c>
    </row>
    <row r="109" spans="1:11">
      <c r="C109" t="s">
        <v>30</v>
      </c>
      <c r="D109" t="s">
        <v>37</v>
      </c>
      <c r="E109">
        <v>0</v>
      </c>
      <c r="F109">
        <f t="shared" si="16"/>
        <v>0</v>
      </c>
      <c r="G109">
        <v>1057552</v>
      </c>
      <c r="H109" s="15">
        <f t="shared" si="17"/>
        <v>0</v>
      </c>
      <c r="I109" s="16">
        <f t="shared" si="18"/>
        <v>0</v>
      </c>
      <c r="J109" s="2">
        <v>136800</v>
      </c>
      <c r="K109" s="17">
        <f t="shared" si="19"/>
        <v>0</v>
      </c>
    </row>
    <row r="110" spans="1:11">
      <c r="C110" t="s">
        <v>38</v>
      </c>
      <c r="D110" t="s">
        <v>39</v>
      </c>
      <c r="E110">
        <v>0</v>
      </c>
      <c r="F110">
        <f t="shared" si="16"/>
        <v>0</v>
      </c>
      <c r="G110">
        <v>1057552</v>
      </c>
      <c r="H110" s="15">
        <f t="shared" si="17"/>
        <v>0</v>
      </c>
      <c r="I110" s="16">
        <f t="shared" si="18"/>
        <v>0</v>
      </c>
      <c r="J110" s="2">
        <v>106000</v>
      </c>
      <c r="K110" s="17">
        <f t="shared" si="19"/>
        <v>0</v>
      </c>
    </row>
    <row r="111" spans="1:11">
      <c r="C111" t="s">
        <v>40</v>
      </c>
      <c r="D111" t="s">
        <v>41</v>
      </c>
      <c r="E111">
        <v>0</v>
      </c>
      <c r="F111">
        <f t="shared" si="16"/>
        <v>0</v>
      </c>
      <c r="G111">
        <v>1057552</v>
      </c>
      <c r="H111" s="15">
        <f t="shared" si="17"/>
        <v>0</v>
      </c>
      <c r="I111" s="16">
        <f t="shared" si="18"/>
        <v>0</v>
      </c>
      <c r="J111" s="2">
        <v>93200</v>
      </c>
      <c r="K111" s="17">
        <f t="shared" si="19"/>
        <v>0</v>
      </c>
    </row>
    <row r="112" spans="1:11">
      <c r="C112" t="s">
        <v>40</v>
      </c>
      <c r="D112" t="s">
        <v>43</v>
      </c>
      <c r="E112">
        <v>0</v>
      </c>
      <c r="F112">
        <f t="shared" si="16"/>
        <v>0</v>
      </c>
      <c r="G112">
        <v>1057552</v>
      </c>
      <c r="H112" s="15">
        <f t="shared" si="17"/>
        <v>0</v>
      </c>
      <c r="I112" s="16">
        <f t="shared" si="18"/>
        <v>0</v>
      </c>
      <c r="J112" s="2">
        <v>114000</v>
      </c>
      <c r="K112" s="17">
        <f t="shared" si="19"/>
        <v>0</v>
      </c>
    </row>
    <row r="113" spans="1:11">
      <c r="C113" t="s">
        <v>1</v>
      </c>
      <c r="D113" t="s">
        <v>2</v>
      </c>
      <c r="E113">
        <v>58</v>
      </c>
      <c r="F113">
        <f t="shared" si="16"/>
        <v>6960</v>
      </c>
      <c r="G113">
        <v>1057552</v>
      </c>
      <c r="H113" s="15">
        <f t="shared" si="17"/>
        <v>6.5812366673222685E-3</v>
      </c>
      <c r="I113" s="16">
        <f t="shared" si="18"/>
        <v>6.5812366673222682</v>
      </c>
      <c r="J113" s="2">
        <v>501930</v>
      </c>
      <c r="K113" s="17">
        <f t="shared" si="19"/>
        <v>3303.3201204290663</v>
      </c>
    </row>
    <row r="114" spans="1:11">
      <c r="C114" t="s">
        <v>1</v>
      </c>
      <c r="D114" t="s">
        <v>3</v>
      </c>
      <c r="E114">
        <v>0</v>
      </c>
      <c r="F114">
        <f t="shared" si="16"/>
        <v>0</v>
      </c>
      <c r="G114">
        <v>1057552</v>
      </c>
      <c r="H114" s="15">
        <f t="shared" si="17"/>
        <v>0</v>
      </c>
      <c r="I114" s="16">
        <f t="shared" si="18"/>
        <v>0</v>
      </c>
      <c r="J114" s="2">
        <v>330315</v>
      </c>
      <c r="K114" s="17">
        <f t="shared" si="19"/>
        <v>0</v>
      </c>
    </row>
    <row r="115" spans="1:11">
      <c r="C115" t="s">
        <v>44</v>
      </c>
      <c r="D115" t="s">
        <v>45</v>
      </c>
      <c r="E115">
        <v>0</v>
      </c>
      <c r="F115">
        <f t="shared" si="16"/>
        <v>0</v>
      </c>
      <c r="G115">
        <v>1057552</v>
      </c>
      <c r="H115" s="15">
        <f t="shared" si="17"/>
        <v>0</v>
      </c>
      <c r="I115" s="16">
        <f t="shared" si="18"/>
        <v>0</v>
      </c>
      <c r="J115" s="2">
        <v>65400</v>
      </c>
      <c r="K115" s="17">
        <f t="shared" si="19"/>
        <v>0</v>
      </c>
    </row>
    <row r="116" spans="1:11">
      <c r="C116" t="s">
        <v>46</v>
      </c>
      <c r="D116" t="s">
        <v>47</v>
      </c>
      <c r="E116">
        <v>675</v>
      </c>
      <c r="F116">
        <f t="shared" si="16"/>
        <v>81000</v>
      </c>
      <c r="G116">
        <v>1057552</v>
      </c>
      <c r="H116" s="15">
        <f t="shared" si="17"/>
        <v>7.6591978455905721E-2</v>
      </c>
      <c r="I116" s="16">
        <f t="shared" si="18"/>
        <v>76.591978455905718</v>
      </c>
      <c r="J116" s="2">
        <v>2629</v>
      </c>
      <c r="K116" s="17">
        <f t="shared" si="19"/>
        <v>201.36031136057613</v>
      </c>
    </row>
    <row r="117" spans="1:11">
      <c r="D117" t="s">
        <v>50</v>
      </c>
      <c r="E117">
        <v>25</v>
      </c>
      <c r="F117">
        <f t="shared" si="16"/>
        <v>3000</v>
      </c>
      <c r="G117">
        <v>1057552</v>
      </c>
      <c r="H117" s="15">
        <f t="shared" si="17"/>
        <v>2.836739942811323E-3</v>
      </c>
      <c r="I117" s="16">
        <f t="shared" si="18"/>
        <v>2.8367399428113229</v>
      </c>
      <c r="J117" s="2">
        <v>62850</v>
      </c>
      <c r="K117" s="17">
        <f t="shared" si="19"/>
        <v>178.28910540569166</v>
      </c>
    </row>
    <row r="118" spans="1:11">
      <c r="D118" t="s">
        <v>54</v>
      </c>
      <c r="E118">
        <v>28</v>
      </c>
      <c r="F118">
        <f t="shared" si="16"/>
        <v>3360</v>
      </c>
      <c r="G118">
        <v>1057552</v>
      </c>
      <c r="H118" s="15">
        <f t="shared" si="17"/>
        <v>3.1771487359486816E-3</v>
      </c>
      <c r="I118" s="16">
        <f t="shared" si="18"/>
        <v>3.1771487359486814</v>
      </c>
      <c r="J118" s="2">
        <v>62850</v>
      </c>
      <c r="K118" s="17">
        <f t="shared" si="19"/>
        <v>199.68379805437465</v>
      </c>
    </row>
    <row r="119" spans="1:11">
      <c r="A119" s="1">
        <v>41898</v>
      </c>
      <c r="B119" t="s">
        <v>55</v>
      </c>
      <c r="H119" s="15">
        <f>SUM(H100:H118)</f>
        <v>0.44377959665340327</v>
      </c>
      <c r="I119" s="16">
        <f t="shared" si="18"/>
        <v>443.77959665340325</v>
      </c>
      <c r="K119" s="17">
        <f>SUM(K100:K118)</f>
        <v>31935.62850810173</v>
      </c>
    </row>
    <row r="124" spans="1:11">
      <c r="A124" t="s">
        <v>6</v>
      </c>
      <c r="B124" t="s">
        <v>7</v>
      </c>
      <c r="C124" t="s">
        <v>8</v>
      </c>
      <c r="D124" t="s">
        <v>9</v>
      </c>
      <c r="E124" t="s">
        <v>10</v>
      </c>
      <c r="F124" t="s">
        <v>11</v>
      </c>
      <c r="G124" t="s">
        <v>12</v>
      </c>
      <c r="H124" t="s">
        <v>13</v>
      </c>
      <c r="I124" t="s">
        <v>14</v>
      </c>
      <c r="J124" t="s">
        <v>15</v>
      </c>
      <c r="K124" t="s">
        <v>16</v>
      </c>
    </row>
    <row r="125" spans="1:11">
      <c r="A125" s="1">
        <v>41898</v>
      </c>
      <c r="B125" t="s">
        <v>56</v>
      </c>
      <c r="C125" t="s">
        <v>18</v>
      </c>
      <c r="D125" t="s">
        <v>19</v>
      </c>
      <c r="E125">
        <v>4450</v>
      </c>
      <c r="F125">
        <f>E125*120</f>
        <v>534000</v>
      </c>
      <c r="G125">
        <v>396582</v>
      </c>
      <c r="H125" s="18">
        <f>F125/G125</f>
        <v>1.3465058928544411</v>
      </c>
      <c r="I125" s="19">
        <f>H125*1000</f>
        <v>1346.5058928544411</v>
      </c>
      <c r="J125" s="2">
        <v>170020</v>
      </c>
      <c r="K125" s="20">
        <f>H125*J125</f>
        <v>228932.93190311207</v>
      </c>
    </row>
    <row r="126" spans="1:11">
      <c r="C126" t="s">
        <v>20</v>
      </c>
      <c r="D126" t="s">
        <v>21</v>
      </c>
      <c r="E126">
        <v>0</v>
      </c>
      <c r="F126">
        <f t="shared" ref="F126:F143" si="20">E126*120</f>
        <v>0</v>
      </c>
      <c r="G126">
        <v>396582</v>
      </c>
      <c r="H126" s="18">
        <f t="shared" ref="H126:H143" si="21">F126/G126</f>
        <v>0</v>
      </c>
      <c r="I126" s="19">
        <f t="shared" ref="I126:I144" si="22">H126*1000</f>
        <v>0</v>
      </c>
      <c r="J126">
        <v>2900</v>
      </c>
      <c r="K126" s="20">
        <f t="shared" ref="K126:K143" si="23">H126*J126</f>
        <v>0</v>
      </c>
    </row>
    <row r="127" spans="1:11">
      <c r="C127" t="s">
        <v>18</v>
      </c>
      <c r="D127" t="s">
        <v>23</v>
      </c>
      <c r="E127">
        <v>3500</v>
      </c>
      <c r="F127">
        <f t="shared" si="20"/>
        <v>420000</v>
      </c>
      <c r="G127">
        <v>396582</v>
      </c>
      <c r="H127" s="18">
        <f t="shared" si="21"/>
        <v>1.0590495786495604</v>
      </c>
      <c r="I127" s="19">
        <f t="shared" si="22"/>
        <v>1059.0495786495603</v>
      </c>
      <c r="J127">
        <v>3730</v>
      </c>
      <c r="K127" s="20">
        <f t="shared" si="23"/>
        <v>3950.2549283628605</v>
      </c>
    </row>
    <row r="128" spans="1:11">
      <c r="C128" t="s">
        <v>20</v>
      </c>
      <c r="D128" t="s">
        <v>25</v>
      </c>
      <c r="E128">
        <v>0</v>
      </c>
      <c r="F128">
        <f t="shared" si="20"/>
        <v>0</v>
      </c>
      <c r="G128">
        <v>396582</v>
      </c>
      <c r="H128" s="18">
        <f t="shared" si="21"/>
        <v>0</v>
      </c>
      <c r="I128" s="19">
        <f t="shared" si="22"/>
        <v>0</v>
      </c>
      <c r="J128" s="2">
        <v>63600</v>
      </c>
      <c r="K128" s="20">
        <f t="shared" si="23"/>
        <v>0</v>
      </c>
    </row>
    <row r="129" spans="1:11">
      <c r="C129" t="s">
        <v>18</v>
      </c>
      <c r="D129" t="s">
        <v>27</v>
      </c>
      <c r="E129">
        <v>10350</v>
      </c>
      <c r="F129">
        <f t="shared" si="20"/>
        <v>1242000</v>
      </c>
      <c r="G129">
        <v>396582</v>
      </c>
      <c r="H129" s="18">
        <f t="shared" si="21"/>
        <v>3.1317608968637005</v>
      </c>
      <c r="I129" s="19">
        <f t="shared" si="22"/>
        <v>3131.7608968637005</v>
      </c>
      <c r="J129" s="2">
        <v>88060</v>
      </c>
      <c r="K129" s="20">
        <f t="shared" si="23"/>
        <v>275782.86457781744</v>
      </c>
    </row>
    <row r="130" spans="1:11">
      <c r="C130" t="s">
        <v>20</v>
      </c>
      <c r="D130" t="s">
        <v>29</v>
      </c>
      <c r="E130">
        <v>0</v>
      </c>
      <c r="F130">
        <f t="shared" si="20"/>
        <v>0</v>
      </c>
      <c r="G130">
        <v>396582</v>
      </c>
      <c r="H130" s="18">
        <f t="shared" si="21"/>
        <v>0</v>
      </c>
      <c r="I130" s="19">
        <f t="shared" si="22"/>
        <v>0</v>
      </c>
      <c r="J130" s="2">
        <v>520</v>
      </c>
      <c r="K130" s="20">
        <f t="shared" si="23"/>
        <v>0</v>
      </c>
    </row>
    <row r="131" spans="1:11">
      <c r="C131" t="s">
        <v>30</v>
      </c>
      <c r="D131" t="s">
        <v>31</v>
      </c>
      <c r="E131">
        <v>250</v>
      </c>
      <c r="F131">
        <f t="shared" si="20"/>
        <v>30000</v>
      </c>
      <c r="G131">
        <v>396582</v>
      </c>
      <c r="H131" s="18">
        <f t="shared" si="21"/>
        <v>7.564639847496861E-2</v>
      </c>
      <c r="I131" s="19">
        <f t="shared" si="22"/>
        <v>75.646398474968606</v>
      </c>
      <c r="J131" s="2">
        <v>5320</v>
      </c>
      <c r="K131" s="20">
        <f t="shared" si="23"/>
        <v>402.43883988683302</v>
      </c>
    </row>
    <row r="132" spans="1:11">
      <c r="C132" t="s">
        <v>30</v>
      </c>
      <c r="D132" t="s">
        <v>33</v>
      </c>
      <c r="E132">
        <v>400</v>
      </c>
      <c r="F132">
        <f t="shared" si="20"/>
        <v>48000</v>
      </c>
      <c r="G132">
        <v>396582</v>
      </c>
      <c r="H132" s="18">
        <f t="shared" si="21"/>
        <v>0.12103423755994977</v>
      </c>
      <c r="I132" s="19">
        <f t="shared" si="22"/>
        <v>121.03423755994977</v>
      </c>
      <c r="J132" s="2">
        <v>520</v>
      </c>
      <c r="K132" s="20">
        <f t="shared" si="23"/>
        <v>62.937803531173877</v>
      </c>
    </row>
    <row r="133" spans="1:11">
      <c r="C133" t="s">
        <v>30</v>
      </c>
      <c r="D133" t="s">
        <v>35</v>
      </c>
      <c r="E133">
        <v>0</v>
      </c>
      <c r="F133">
        <f t="shared" si="20"/>
        <v>0</v>
      </c>
      <c r="G133">
        <v>396582</v>
      </c>
      <c r="H133" s="18">
        <f t="shared" si="21"/>
        <v>0</v>
      </c>
      <c r="I133" s="19">
        <f t="shared" si="22"/>
        <v>0</v>
      </c>
      <c r="J133" s="2">
        <v>65000</v>
      </c>
      <c r="K133" s="20">
        <f t="shared" si="23"/>
        <v>0</v>
      </c>
    </row>
    <row r="134" spans="1:11">
      <c r="C134" t="s">
        <v>30</v>
      </c>
      <c r="D134" t="s">
        <v>37</v>
      </c>
      <c r="E134">
        <v>0</v>
      </c>
      <c r="F134">
        <f t="shared" si="20"/>
        <v>0</v>
      </c>
      <c r="G134">
        <v>396582</v>
      </c>
      <c r="H134" s="18">
        <f t="shared" si="21"/>
        <v>0</v>
      </c>
      <c r="I134" s="19">
        <f t="shared" si="22"/>
        <v>0</v>
      </c>
      <c r="J134" s="2">
        <v>136800</v>
      </c>
      <c r="K134" s="20">
        <f t="shared" si="23"/>
        <v>0</v>
      </c>
    </row>
    <row r="135" spans="1:11">
      <c r="C135" t="s">
        <v>30</v>
      </c>
      <c r="D135" t="s">
        <v>5</v>
      </c>
      <c r="E135">
        <v>16</v>
      </c>
      <c r="F135">
        <f t="shared" si="20"/>
        <v>1920</v>
      </c>
      <c r="G135">
        <v>396582</v>
      </c>
      <c r="H135" s="18">
        <f t="shared" si="21"/>
        <v>4.8413695023979911E-3</v>
      </c>
      <c r="I135" s="19">
        <f t="shared" si="22"/>
        <v>4.841369502397991</v>
      </c>
      <c r="J135" s="2">
        <v>2143570</v>
      </c>
      <c r="K135" s="20">
        <f t="shared" si="23"/>
        <v>10377.814424255263</v>
      </c>
    </row>
    <row r="136" spans="1:11">
      <c r="C136" t="s">
        <v>38</v>
      </c>
      <c r="D136" t="s">
        <v>39</v>
      </c>
      <c r="E136">
        <v>0</v>
      </c>
      <c r="F136">
        <f t="shared" si="20"/>
        <v>0</v>
      </c>
      <c r="G136">
        <v>396582</v>
      </c>
      <c r="H136" s="18">
        <f t="shared" si="21"/>
        <v>0</v>
      </c>
      <c r="I136" s="19">
        <f t="shared" si="22"/>
        <v>0</v>
      </c>
      <c r="J136" s="2">
        <v>106000</v>
      </c>
      <c r="K136" s="20">
        <f t="shared" si="23"/>
        <v>0</v>
      </c>
    </row>
    <row r="137" spans="1:11">
      <c r="C137" t="s">
        <v>40</v>
      </c>
      <c r="D137" t="s">
        <v>41</v>
      </c>
      <c r="E137">
        <v>300</v>
      </c>
      <c r="F137">
        <f t="shared" si="20"/>
        <v>36000</v>
      </c>
      <c r="G137">
        <v>396582</v>
      </c>
      <c r="H137" s="18">
        <f t="shared" si="21"/>
        <v>9.0775678169962334E-2</v>
      </c>
      <c r="I137" s="19">
        <f t="shared" si="22"/>
        <v>90.775678169962333</v>
      </c>
      <c r="J137" s="2">
        <v>93200</v>
      </c>
      <c r="K137" s="20">
        <f t="shared" si="23"/>
        <v>8460.2932054404901</v>
      </c>
    </row>
    <row r="138" spans="1:11">
      <c r="C138" t="s">
        <v>40</v>
      </c>
      <c r="D138" t="s">
        <v>43</v>
      </c>
      <c r="E138">
        <v>0</v>
      </c>
      <c r="F138">
        <f t="shared" si="20"/>
        <v>0</v>
      </c>
      <c r="G138">
        <v>396582</v>
      </c>
      <c r="H138" s="18">
        <f t="shared" si="21"/>
        <v>0</v>
      </c>
      <c r="I138" s="19">
        <f t="shared" si="22"/>
        <v>0</v>
      </c>
      <c r="J138" s="2">
        <v>114000</v>
      </c>
      <c r="K138" s="20">
        <f t="shared" si="23"/>
        <v>0</v>
      </c>
    </row>
    <row r="139" spans="1:11">
      <c r="C139" t="s">
        <v>1</v>
      </c>
      <c r="D139" t="s">
        <v>2</v>
      </c>
      <c r="E139">
        <v>650</v>
      </c>
      <c r="F139">
        <f t="shared" si="20"/>
        <v>78000</v>
      </c>
      <c r="G139">
        <v>396582</v>
      </c>
      <c r="H139" s="18">
        <f t="shared" si="21"/>
        <v>0.19668063603491837</v>
      </c>
      <c r="I139" s="19">
        <f t="shared" si="22"/>
        <v>196.68063603491836</v>
      </c>
      <c r="J139" s="2">
        <v>581500</v>
      </c>
      <c r="K139" s="20">
        <f t="shared" si="23"/>
        <v>114369.78985430503</v>
      </c>
    </row>
    <row r="140" spans="1:11">
      <c r="C140" t="s">
        <v>1</v>
      </c>
      <c r="D140" t="s">
        <v>3</v>
      </c>
      <c r="E140">
        <v>0</v>
      </c>
      <c r="F140">
        <f t="shared" si="20"/>
        <v>0</v>
      </c>
      <c r="G140">
        <v>396582</v>
      </c>
      <c r="H140" s="18">
        <f t="shared" si="21"/>
        <v>0</v>
      </c>
      <c r="I140" s="19">
        <f t="shared" si="22"/>
        <v>0</v>
      </c>
      <c r="J140" s="2">
        <v>330315</v>
      </c>
      <c r="K140" s="20">
        <f t="shared" si="23"/>
        <v>0</v>
      </c>
    </row>
    <row r="141" spans="1:11">
      <c r="C141" t="s">
        <v>44</v>
      </c>
      <c r="D141" t="s">
        <v>45</v>
      </c>
      <c r="E141">
        <v>0</v>
      </c>
      <c r="F141">
        <f t="shared" si="20"/>
        <v>0</v>
      </c>
      <c r="G141">
        <v>396582</v>
      </c>
      <c r="H141" s="18">
        <f t="shared" si="21"/>
        <v>0</v>
      </c>
      <c r="I141" s="19">
        <f t="shared" si="22"/>
        <v>0</v>
      </c>
      <c r="J141" s="2">
        <v>65400</v>
      </c>
      <c r="K141" s="20">
        <f t="shared" si="23"/>
        <v>0</v>
      </c>
    </row>
    <row r="142" spans="1:11">
      <c r="C142" t="s">
        <v>46</v>
      </c>
      <c r="D142" t="s">
        <v>47</v>
      </c>
      <c r="E142">
        <v>100</v>
      </c>
      <c r="F142">
        <f t="shared" si="20"/>
        <v>12000</v>
      </c>
      <c r="G142">
        <v>396582</v>
      </c>
      <c r="H142" s="18">
        <f t="shared" si="21"/>
        <v>3.0258559389987442E-2</v>
      </c>
      <c r="I142" s="19">
        <f t="shared" si="22"/>
        <v>30.258559389987443</v>
      </c>
      <c r="J142" s="2">
        <v>2629</v>
      </c>
      <c r="K142" s="20">
        <f t="shared" si="23"/>
        <v>79.549752636276992</v>
      </c>
    </row>
    <row r="143" spans="1:11">
      <c r="D143" t="s">
        <v>50</v>
      </c>
      <c r="E143">
        <v>24</v>
      </c>
      <c r="F143">
        <f t="shared" si="20"/>
        <v>2880</v>
      </c>
      <c r="G143">
        <v>396582</v>
      </c>
      <c r="H143" s="18">
        <f t="shared" si="21"/>
        <v>7.2620542535969859E-3</v>
      </c>
      <c r="I143" s="19">
        <f t="shared" si="22"/>
        <v>7.2620542535969861</v>
      </c>
      <c r="J143" s="2">
        <v>62850</v>
      </c>
      <c r="K143" s="20">
        <f t="shared" si="23"/>
        <v>456.42010983857057</v>
      </c>
    </row>
    <row r="144" spans="1:11">
      <c r="A144" s="1">
        <v>41898</v>
      </c>
      <c r="B144" t="s">
        <v>57</v>
      </c>
      <c r="H144" s="18">
        <f>SUM(H125:H143)</f>
        <v>6.0638153017534844</v>
      </c>
      <c r="I144" s="19">
        <f t="shared" si="22"/>
        <v>6063.8153017534842</v>
      </c>
      <c r="K144" s="20">
        <f>SUM(K125:K143)</f>
        <v>642875.29539918597</v>
      </c>
    </row>
    <row r="148" spans="1:11">
      <c r="A148" t="s">
        <v>6</v>
      </c>
      <c r="B148" t="s">
        <v>7</v>
      </c>
      <c r="C148" t="s">
        <v>8</v>
      </c>
      <c r="D148" t="s">
        <v>9</v>
      </c>
      <c r="E148" t="s">
        <v>10</v>
      </c>
      <c r="F148" t="s">
        <v>11</v>
      </c>
      <c r="G148" t="s">
        <v>12</v>
      </c>
      <c r="H148" t="s">
        <v>13</v>
      </c>
      <c r="I148" t="s">
        <v>14</v>
      </c>
      <c r="J148" t="s">
        <v>15</v>
      </c>
      <c r="K148" t="s">
        <v>16</v>
      </c>
    </row>
    <row r="149" spans="1:11">
      <c r="A149" s="1">
        <v>41968</v>
      </c>
      <c r="B149" t="s">
        <v>0</v>
      </c>
      <c r="C149" t="s">
        <v>18</v>
      </c>
      <c r="D149" t="s">
        <v>19</v>
      </c>
      <c r="E149">
        <v>3000</v>
      </c>
      <c r="F149">
        <f>E149*120</f>
        <v>360000</v>
      </c>
      <c r="G149">
        <v>1083991</v>
      </c>
      <c r="H149" s="21">
        <f>F149/G149</f>
        <v>0.33210607837149941</v>
      </c>
      <c r="I149" s="22">
        <f>H149*1000</f>
        <v>332.10607837149939</v>
      </c>
      <c r="J149" s="2">
        <v>114000</v>
      </c>
      <c r="K149" s="23">
        <f>H149*J149</f>
        <v>37860.092934350934</v>
      </c>
    </row>
    <row r="150" spans="1:11">
      <c r="C150" t="s">
        <v>18</v>
      </c>
      <c r="D150" t="s">
        <v>21</v>
      </c>
      <c r="E150">
        <v>250</v>
      </c>
      <c r="F150">
        <f t="shared" ref="F150:F167" si="24">E150*120</f>
        <v>30000</v>
      </c>
      <c r="G150">
        <v>1083991</v>
      </c>
      <c r="H150" s="21">
        <f t="shared" ref="H150:H167" si="25">F150/G150</f>
        <v>2.7675506530958283E-2</v>
      </c>
      <c r="I150" s="22">
        <f t="shared" ref="I150:I168" si="26">H150*1000</f>
        <v>27.675506530958284</v>
      </c>
      <c r="J150">
        <v>2900</v>
      </c>
      <c r="K150" s="23">
        <f t="shared" ref="K150:K167" si="27">H150*J150</f>
        <v>80.258968939779024</v>
      </c>
    </row>
    <row r="151" spans="1:11">
      <c r="C151" t="s">
        <v>18</v>
      </c>
      <c r="D151" t="s">
        <v>23</v>
      </c>
      <c r="E151">
        <v>24250</v>
      </c>
      <c r="F151">
        <f t="shared" si="24"/>
        <v>2910000</v>
      </c>
      <c r="G151">
        <v>1083991</v>
      </c>
      <c r="H151" s="21">
        <f t="shared" si="25"/>
        <v>2.6845241335029533</v>
      </c>
      <c r="I151" s="22">
        <f t="shared" si="26"/>
        <v>2684.5241335029532</v>
      </c>
      <c r="J151">
        <v>3730</v>
      </c>
      <c r="K151" s="23">
        <f t="shared" si="27"/>
        <v>10013.275017966016</v>
      </c>
    </row>
    <row r="152" spans="1:11">
      <c r="C152" t="s">
        <v>18</v>
      </c>
      <c r="D152" t="s">
        <v>25</v>
      </c>
      <c r="E152">
        <v>5500</v>
      </c>
      <c r="F152">
        <f t="shared" si="24"/>
        <v>660000</v>
      </c>
      <c r="G152">
        <v>1083991</v>
      </c>
      <c r="H152" s="21">
        <f t="shared" si="25"/>
        <v>0.60886114368108224</v>
      </c>
      <c r="I152" s="22">
        <f t="shared" si="26"/>
        <v>608.86114368108224</v>
      </c>
      <c r="J152" s="2">
        <v>63600</v>
      </c>
      <c r="K152" s="23">
        <f t="shared" si="27"/>
        <v>38723.568738116832</v>
      </c>
    </row>
    <row r="153" spans="1:11">
      <c r="C153" t="s">
        <v>18</v>
      </c>
      <c r="D153" t="s">
        <v>27</v>
      </c>
      <c r="E153">
        <v>12750</v>
      </c>
      <c r="F153">
        <f t="shared" si="24"/>
        <v>1530000</v>
      </c>
      <c r="G153">
        <v>1083991</v>
      </c>
      <c r="H153" s="21">
        <f t="shared" si="25"/>
        <v>1.4114508330788724</v>
      </c>
      <c r="I153" s="22">
        <f t="shared" si="26"/>
        <v>1411.4508330788724</v>
      </c>
      <c r="J153" s="2">
        <v>63250</v>
      </c>
      <c r="K153" s="23">
        <f t="shared" si="27"/>
        <v>89274.265192238687</v>
      </c>
    </row>
    <row r="154" spans="1:11">
      <c r="C154" t="s">
        <v>18</v>
      </c>
      <c r="D154" t="s">
        <v>29</v>
      </c>
      <c r="E154">
        <v>0</v>
      </c>
      <c r="F154">
        <f t="shared" si="24"/>
        <v>0</v>
      </c>
      <c r="G154">
        <v>1083991</v>
      </c>
      <c r="H154" s="21">
        <f t="shared" si="25"/>
        <v>0</v>
      </c>
      <c r="I154" s="22">
        <f t="shared" si="26"/>
        <v>0</v>
      </c>
      <c r="J154" s="2">
        <v>520</v>
      </c>
      <c r="K154" s="23">
        <f t="shared" si="27"/>
        <v>0</v>
      </c>
    </row>
    <row r="155" spans="1:11">
      <c r="C155" t="s">
        <v>30</v>
      </c>
      <c r="D155" t="s">
        <v>31</v>
      </c>
      <c r="E155">
        <v>500</v>
      </c>
      <c r="F155">
        <f t="shared" si="24"/>
        <v>60000</v>
      </c>
      <c r="G155">
        <v>1083991</v>
      </c>
      <c r="H155" s="21">
        <f t="shared" si="25"/>
        <v>5.5351013061916567E-2</v>
      </c>
      <c r="I155" s="22">
        <f t="shared" si="26"/>
        <v>55.351013061916568</v>
      </c>
      <c r="J155" s="2">
        <v>5320</v>
      </c>
      <c r="K155" s="23">
        <f t="shared" si="27"/>
        <v>294.46738948939611</v>
      </c>
    </row>
    <row r="156" spans="1:11">
      <c r="C156" t="s">
        <v>30</v>
      </c>
      <c r="D156" t="s">
        <v>33</v>
      </c>
      <c r="E156">
        <v>250</v>
      </c>
      <c r="F156">
        <f t="shared" si="24"/>
        <v>30000</v>
      </c>
      <c r="G156">
        <v>1083991</v>
      </c>
      <c r="H156" s="21">
        <f t="shared" si="25"/>
        <v>2.7675506530958283E-2</v>
      </c>
      <c r="I156" s="22">
        <f t="shared" si="26"/>
        <v>27.675506530958284</v>
      </c>
      <c r="J156" s="2">
        <v>520</v>
      </c>
      <c r="K156" s="23">
        <f t="shared" si="27"/>
        <v>14.391263396098307</v>
      </c>
    </row>
    <row r="157" spans="1:11">
      <c r="C157" t="s">
        <v>30</v>
      </c>
      <c r="D157" t="s">
        <v>35</v>
      </c>
      <c r="E157">
        <v>0</v>
      </c>
      <c r="F157">
        <f t="shared" si="24"/>
        <v>0</v>
      </c>
      <c r="G157">
        <v>1083991</v>
      </c>
      <c r="H157" s="21">
        <f t="shared" si="25"/>
        <v>0</v>
      </c>
      <c r="I157" s="22">
        <f t="shared" si="26"/>
        <v>0</v>
      </c>
      <c r="J157" s="2">
        <v>65000</v>
      </c>
      <c r="K157" s="23">
        <f t="shared" si="27"/>
        <v>0</v>
      </c>
    </row>
    <row r="158" spans="1:11">
      <c r="C158" t="s">
        <v>30</v>
      </c>
      <c r="D158" t="s">
        <v>37</v>
      </c>
      <c r="E158">
        <v>0</v>
      </c>
      <c r="F158">
        <f t="shared" si="24"/>
        <v>0</v>
      </c>
      <c r="G158">
        <v>1083991</v>
      </c>
      <c r="H158" s="21">
        <f t="shared" si="25"/>
        <v>0</v>
      </c>
      <c r="I158" s="22">
        <f t="shared" si="26"/>
        <v>0</v>
      </c>
      <c r="J158" s="2">
        <v>136800</v>
      </c>
      <c r="K158" s="23">
        <f t="shared" si="27"/>
        <v>0</v>
      </c>
    </row>
    <row r="159" spans="1:11">
      <c r="C159" t="s">
        <v>38</v>
      </c>
      <c r="D159" t="s">
        <v>39</v>
      </c>
      <c r="E159">
        <v>0</v>
      </c>
      <c r="F159">
        <f t="shared" si="24"/>
        <v>0</v>
      </c>
      <c r="G159">
        <v>1083991</v>
      </c>
      <c r="H159" s="21">
        <f t="shared" si="25"/>
        <v>0</v>
      </c>
      <c r="I159" s="22">
        <f t="shared" si="26"/>
        <v>0</v>
      </c>
      <c r="J159" s="2">
        <v>106000</v>
      </c>
      <c r="K159" s="23">
        <f t="shared" si="27"/>
        <v>0</v>
      </c>
    </row>
    <row r="160" spans="1:11">
      <c r="C160" t="s">
        <v>1</v>
      </c>
      <c r="D160" t="s">
        <v>41</v>
      </c>
      <c r="E160">
        <v>240</v>
      </c>
      <c r="F160">
        <f t="shared" si="24"/>
        <v>28800</v>
      </c>
      <c r="G160">
        <v>1083991</v>
      </c>
      <c r="H160" s="21">
        <f t="shared" si="25"/>
        <v>2.656848626971995E-2</v>
      </c>
      <c r="I160" s="22">
        <f t="shared" si="26"/>
        <v>26.568486269719951</v>
      </c>
      <c r="J160" s="2">
        <v>93200</v>
      </c>
      <c r="K160" s="23">
        <f t="shared" si="27"/>
        <v>2476.1829203378993</v>
      </c>
    </row>
    <row r="161" spans="1:11">
      <c r="C161" t="s">
        <v>1</v>
      </c>
      <c r="D161" t="s">
        <v>43</v>
      </c>
      <c r="E161">
        <v>0</v>
      </c>
      <c r="F161">
        <f t="shared" si="24"/>
        <v>0</v>
      </c>
      <c r="G161">
        <v>1083991</v>
      </c>
      <c r="H161" s="21">
        <f t="shared" si="25"/>
        <v>0</v>
      </c>
      <c r="I161" s="22">
        <f t="shared" si="26"/>
        <v>0</v>
      </c>
      <c r="J161" s="2">
        <v>114000</v>
      </c>
      <c r="K161" s="23">
        <f t="shared" si="27"/>
        <v>0</v>
      </c>
    </row>
    <row r="162" spans="1:11">
      <c r="C162" t="s">
        <v>1</v>
      </c>
      <c r="D162" t="s">
        <v>2</v>
      </c>
      <c r="E162">
        <v>0</v>
      </c>
      <c r="F162">
        <f t="shared" si="24"/>
        <v>0</v>
      </c>
      <c r="G162">
        <v>1083991</v>
      </c>
      <c r="H162" s="21">
        <f t="shared" si="25"/>
        <v>0</v>
      </c>
      <c r="I162" s="22">
        <f t="shared" si="26"/>
        <v>0</v>
      </c>
      <c r="J162" s="2">
        <v>501930</v>
      </c>
      <c r="K162" s="23">
        <f t="shared" si="27"/>
        <v>0</v>
      </c>
    </row>
    <row r="163" spans="1:11">
      <c r="C163" t="s">
        <v>1</v>
      </c>
      <c r="D163" t="s">
        <v>3</v>
      </c>
      <c r="E163">
        <v>0</v>
      </c>
      <c r="F163">
        <f t="shared" si="24"/>
        <v>0</v>
      </c>
      <c r="G163">
        <v>1083991</v>
      </c>
      <c r="H163" s="21">
        <f t="shared" si="25"/>
        <v>0</v>
      </c>
      <c r="I163" s="22">
        <f t="shared" si="26"/>
        <v>0</v>
      </c>
      <c r="J163" s="2">
        <v>330315</v>
      </c>
      <c r="K163" s="23">
        <f t="shared" si="27"/>
        <v>0</v>
      </c>
    </row>
    <row r="164" spans="1:11">
      <c r="C164" t="s">
        <v>44</v>
      </c>
      <c r="D164" t="s">
        <v>45</v>
      </c>
      <c r="E164">
        <v>10</v>
      </c>
      <c r="F164">
        <f t="shared" si="24"/>
        <v>1200</v>
      </c>
      <c r="G164">
        <v>1083991</v>
      </c>
      <c r="H164" s="21">
        <f t="shared" si="25"/>
        <v>1.1070202612383313E-3</v>
      </c>
      <c r="I164" s="22">
        <f t="shared" si="26"/>
        <v>1.1070202612383313</v>
      </c>
      <c r="J164" s="2">
        <v>65400</v>
      </c>
      <c r="K164" s="23">
        <f t="shared" si="27"/>
        <v>72.399125084986863</v>
      </c>
    </row>
    <row r="165" spans="1:11">
      <c r="C165" t="s">
        <v>46</v>
      </c>
      <c r="D165" t="s">
        <v>47</v>
      </c>
      <c r="E165">
        <v>250</v>
      </c>
      <c r="F165">
        <f t="shared" si="24"/>
        <v>30000</v>
      </c>
      <c r="G165">
        <v>1083991</v>
      </c>
      <c r="H165" s="21">
        <f t="shared" si="25"/>
        <v>2.7675506530958283E-2</v>
      </c>
      <c r="I165" s="22">
        <f t="shared" si="26"/>
        <v>27.675506530958284</v>
      </c>
      <c r="J165" s="2">
        <v>2629</v>
      </c>
      <c r="K165" s="23">
        <f t="shared" si="27"/>
        <v>72.758906669889328</v>
      </c>
    </row>
    <row r="166" spans="1:11">
      <c r="D166" t="s">
        <v>50</v>
      </c>
      <c r="E166">
        <v>0</v>
      </c>
      <c r="F166">
        <f t="shared" si="24"/>
        <v>0</v>
      </c>
      <c r="G166">
        <v>1083991</v>
      </c>
      <c r="H166" s="21">
        <f t="shared" si="25"/>
        <v>0</v>
      </c>
      <c r="I166" s="22">
        <f t="shared" si="26"/>
        <v>0</v>
      </c>
      <c r="J166" s="2">
        <v>62850</v>
      </c>
      <c r="K166" s="23">
        <f t="shared" si="27"/>
        <v>0</v>
      </c>
    </row>
    <row r="167" spans="1:11">
      <c r="D167" t="s">
        <v>54</v>
      </c>
      <c r="E167">
        <v>0</v>
      </c>
      <c r="F167">
        <f t="shared" si="24"/>
        <v>0</v>
      </c>
      <c r="G167">
        <v>1083991</v>
      </c>
      <c r="H167" s="21">
        <f t="shared" si="25"/>
        <v>0</v>
      </c>
      <c r="I167" s="22">
        <f t="shared" si="26"/>
        <v>0</v>
      </c>
      <c r="J167" s="2">
        <v>62850</v>
      </c>
      <c r="K167" s="23">
        <f t="shared" si="27"/>
        <v>0</v>
      </c>
    </row>
    <row r="168" spans="1:11">
      <c r="A168" s="1">
        <v>41968</v>
      </c>
      <c r="B168" t="s">
        <v>58</v>
      </c>
      <c r="H168" s="21">
        <f>SUM(H149:H167)</f>
        <v>5.2029952278201561</v>
      </c>
      <c r="I168" s="22">
        <f t="shared" si="26"/>
        <v>5202.9952278201563</v>
      </c>
      <c r="K168" s="23">
        <f>SUM(K149:K167)</f>
        <v>178881.66045659053</v>
      </c>
    </row>
    <row r="171" spans="1:11">
      <c r="A171" t="s">
        <v>6</v>
      </c>
      <c r="B171" t="s">
        <v>7</v>
      </c>
      <c r="C171" t="s">
        <v>8</v>
      </c>
      <c r="D171" t="s">
        <v>9</v>
      </c>
      <c r="E171" t="s">
        <v>10</v>
      </c>
      <c r="F171" t="s">
        <v>11</v>
      </c>
      <c r="G171" t="s">
        <v>12</v>
      </c>
      <c r="H171" t="s">
        <v>13</v>
      </c>
      <c r="I171" t="s">
        <v>14</v>
      </c>
      <c r="J171" t="s">
        <v>15</v>
      </c>
      <c r="K171" t="s">
        <v>16</v>
      </c>
    </row>
    <row r="172" spans="1:11">
      <c r="A172" s="1">
        <v>41968</v>
      </c>
      <c r="B172" t="s">
        <v>56</v>
      </c>
      <c r="C172" t="s">
        <v>18</v>
      </c>
      <c r="D172" t="s">
        <v>19</v>
      </c>
      <c r="E172">
        <v>30</v>
      </c>
      <c r="F172">
        <f>E172*120</f>
        <v>3600</v>
      </c>
      <c r="G172">
        <v>389972</v>
      </c>
      <c r="H172" s="24">
        <f>F172/G172</f>
        <v>9.2314320002461724E-3</v>
      </c>
      <c r="I172" s="25">
        <f>H172*1000</f>
        <v>9.2314320002461727</v>
      </c>
      <c r="J172" s="2">
        <v>114000</v>
      </c>
      <c r="K172" s="26">
        <f>H172*J172</f>
        <v>1052.3832480280637</v>
      </c>
    </row>
    <row r="173" spans="1:11">
      <c r="C173" t="s">
        <v>18</v>
      </c>
      <c r="D173" t="s">
        <v>21</v>
      </c>
      <c r="E173">
        <v>0</v>
      </c>
      <c r="F173">
        <f t="shared" ref="F173:F191" si="28">E173*120</f>
        <v>0</v>
      </c>
      <c r="G173">
        <v>389972</v>
      </c>
      <c r="H173" s="24">
        <f t="shared" ref="H173:H191" si="29">F173/G173</f>
        <v>0</v>
      </c>
      <c r="I173" s="26">
        <f t="shared" ref="I173:I191" si="30">H173*1000</f>
        <v>0</v>
      </c>
      <c r="J173">
        <v>2900</v>
      </c>
      <c r="K173" s="26">
        <f t="shared" ref="K173:K191" si="31">H173*J173</f>
        <v>0</v>
      </c>
    </row>
    <row r="174" spans="1:11">
      <c r="C174" t="s">
        <v>18</v>
      </c>
      <c r="D174" t="s">
        <v>23</v>
      </c>
      <c r="E174">
        <v>4500</v>
      </c>
      <c r="F174">
        <f t="shared" si="28"/>
        <v>540000</v>
      </c>
      <c r="G174">
        <v>389972</v>
      </c>
      <c r="H174" s="24">
        <f t="shared" si="29"/>
        <v>1.3847148000369258</v>
      </c>
      <c r="I174" s="26">
        <f t="shared" si="30"/>
        <v>1384.7148000369259</v>
      </c>
      <c r="J174">
        <v>3730</v>
      </c>
      <c r="K174" s="26">
        <f t="shared" si="31"/>
        <v>5164.9862041377337</v>
      </c>
    </row>
    <row r="175" spans="1:11">
      <c r="C175" t="s">
        <v>18</v>
      </c>
      <c r="D175" t="s">
        <v>25</v>
      </c>
      <c r="E175">
        <v>250</v>
      </c>
      <c r="F175">
        <f t="shared" si="28"/>
        <v>30000</v>
      </c>
      <c r="G175">
        <v>389972</v>
      </c>
      <c r="H175" s="24">
        <f t="shared" si="29"/>
        <v>7.6928600002051428E-2</v>
      </c>
      <c r="I175" s="26">
        <f t="shared" si="30"/>
        <v>76.928600002051425</v>
      </c>
      <c r="J175" s="2">
        <v>63600</v>
      </c>
      <c r="K175" s="26">
        <f t="shared" si="31"/>
        <v>4892.6589601304704</v>
      </c>
    </row>
    <row r="176" spans="1:11">
      <c r="C176" t="s">
        <v>18</v>
      </c>
      <c r="D176" t="s">
        <v>27</v>
      </c>
      <c r="E176">
        <v>750</v>
      </c>
      <c r="F176">
        <f t="shared" si="28"/>
        <v>90000</v>
      </c>
      <c r="G176">
        <v>389972</v>
      </c>
      <c r="H176" s="24">
        <f t="shared" si="29"/>
        <v>0.23078580000615428</v>
      </c>
      <c r="I176" s="26">
        <f t="shared" si="30"/>
        <v>230.78580000615429</v>
      </c>
      <c r="J176" s="2">
        <v>63250</v>
      </c>
      <c r="K176" s="26">
        <f t="shared" si="31"/>
        <v>14597.201850389258</v>
      </c>
    </row>
    <row r="177" spans="1:11">
      <c r="C177" t="s">
        <v>18</v>
      </c>
      <c r="D177" t="s">
        <v>29</v>
      </c>
      <c r="E177">
        <v>0</v>
      </c>
      <c r="F177">
        <f t="shared" si="28"/>
        <v>0</v>
      </c>
      <c r="G177">
        <v>389972</v>
      </c>
      <c r="H177" s="24">
        <f t="shared" si="29"/>
        <v>0</v>
      </c>
      <c r="I177" s="26">
        <f t="shared" si="30"/>
        <v>0</v>
      </c>
      <c r="J177" s="2">
        <v>520</v>
      </c>
      <c r="K177" s="26">
        <f t="shared" si="31"/>
        <v>0</v>
      </c>
    </row>
    <row r="178" spans="1:11">
      <c r="C178" t="s">
        <v>60</v>
      </c>
      <c r="D178" t="s">
        <v>61</v>
      </c>
      <c r="E178">
        <v>56750</v>
      </c>
      <c r="F178">
        <f t="shared" si="28"/>
        <v>6810000</v>
      </c>
      <c r="G178">
        <v>389972</v>
      </c>
      <c r="H178" s="24">
        <f t="shared" si="29"/>
        <v>17.462792200465675</v>
      </c>
      <c r="I178" s="26">
        <f t="shared" si="30"/>
        <v>17462.792200465676</v>
      </c>
      <c r="J178" s="2">
        <v>1050</v>
      </c>
      <c r="K178" s="26">
        <f t="shared" si="31"/>
        <v>18335.931810488957</v>
      </c>
    </row>
    <row r="179" spans="1:11">
      <c r="C179" t="s">
        <v>30</v>
      </c>
      <c r="D179" t="s">
        <v>31</v>
      </c>
      <c r="E179">
        <v>250</v>
      </c>
      <c r="F179">
        <f t="shared" si="28"/>
        <v>30000</v>
      </c>
      <c r="G179">
        <v>389972</v>
      </c>
      <c r="H179" s="24">
        <f t="shared" si="29"/>
        <v>7.6928600002051428E-2</v>
      </c>
      <c r="I179" s="26">
        <f t="shared" si="30"/>
        <v>76.928600002051425</v>
      </c>
      <c r="J179" s="2">
        <v>5320</v>
      </c>
      <c r="K179" s="26">
        <f t="shared" si="31"/>
        <v>409.2601520109136</v>
      </c>
    </row>
    <row r="180" spans="1:11">
      <c r="C180" t="s">
        <v>30</v>
      </c>
      <c r="D180" t="s">
        <v>33</v>
      </c>
      <c r="E180">
        <v>750</v>
      </c>
      <c r="F180">
        <f t="shared" si="28"/>
        <v>90000</v>
      </c>
      <c r="G180">
        <v>389972</v>
      </c>
      <c r="H180" s="24">
        <f t="shared" si="29"/>
        <v>0.23078580000615428</v>
      </c>
      <c r="I180" s="26">
        <f t="shared" si="30"/>
        <v>230.78580000615429</v>
      </c>
      <c r="J180" s="2">
        <v>520</v>
      </c>
      <c r="K180" s="26">
        <f t="shared" si="31"/>
        <v>120.00861600320023</v>
      </c>
    </row>
    <row r="181" spans="1:11">
      <c r="C181" t="s">
        <v>30</v>
      </c>
      <c r="D181" t="s">
        <v>35</v>
      </c>
      <c r="E181">
        <v>0</v>
      </c>
      <c r="F181">
        <f t="shared" si="28"/>
        <v>0</v>
      </c>
      <c r="G181">
        <v>389972</v>
      </c>
      <c r="H181" s="24">
        <f t="shared" si="29"/>
        <v>0</v>
      </c>
      <c r="I181" s="26">
        <f t="shared" si="30"/>
        <v>0</v>
      </c>
      <c r="J181" s="2">
        <v>65000</v>
      </c>
      <c r="K181" s="26">
        <f t="shared" si="31"/>
        <v>0</v>
      </c>
    </row>
    <row r="182" spans="1:11">
      <c r="C182" t="s">
        <v>30</v>
      </c>
      <c r="D182" t="s">
        <v>37</v>
      </c>
      <c r="E182">
        <v>0</v>
      </c>
      <c r="F182">
        <f t="shared" si="28"/>
        <v>0</v>
      </c>
      <c r="G182">
        <v>389972</v>
      </c>
      <c r="H182" s="24">
        <f t="shared" si="29"/>
        <v>0</v>
      </c>
      <c r="I182" s="26">
        <f t="shared" si="30"/>
        <v>0</v>
      </c>
      <c r="J182" s="2">
        <v>136800</v>
      </c>
      <c r="K182" s="26">
        <f t="shared" si="31"/>
        <v>0</v>
      </c>
    </row>
    <row r="183" spans="1:11">
      <c r="C183" t="s">
        <v>30</v>
      </c>
      <c r="D183" t="s">
        <v>5</v>
      </c>
      <c r="E183">
        <v>0</v>
      </c>
      <c r="F183">
        <f t="shared" si="28"/>
        <v>0</v>
      </c>
      <c r="G183">
        <v>389972</v>
      </c>
      <c r="H183" s="24">
        <f t="shared" si="29"/>
        <v>0</v>
      </c>
      <c r="I183" s="26">
        <f t="shared" si="30"/>
        <v>0</v>
      </c>
      <c r="J183" s="2">
        <v>2143570</v>
      </c>
      <c r="K183" s="26">
        <f t="shared" si="31"/>
        <v>0</v>
      </c>
    </row>
    <row r="184" spans="1:11">
      <c r="C184" t="s">
        <v>38</v>
      </c>
      <c r="D184" t="s">
        <v>39</v>
      </c>
      <c r="E184">
        <v>0</v>
      </c>
      <c r="F184">
        <f t="shared" si="28"/>
        <v>0</v>
      </c>
      <c r="G184">
        <v>389972</v>
      </c>
      <c r="H184" s="24">
        <f t="shared" si="29"/>
        <v>0</v>
      </c>
      <c r="I184" s="26">
        <f t="shared" si="30"/>
        <v>0</v>
      </c>
      <c r="J184" s="2">
        <v>106000</v>
      </c>
      <c r="K184" s="26">
        <f t="shared" si="31"/>
        <v>0</v>
      </c>
    </row>
    <row r="185" spans="1:11">
      <c r="C185" t="s">
        <v>1</v>
      </c>
      <c r="D185" t="s">
        <v>41</v>
      </c>
      <c r="E185">
        <v>1250</v>
      </c>
      <c r="F185">
        <f t="shared" si="28"/>
        <v>150000</v>
      </c>
      <c r="G185">
        <v>389972</v>
      </c>
      <c r="H185" s="24">
        <f t="shared" si="29"/>
        <v>0.38464300001025714</v>
      </c>
      <c r="I185" s="26">
        <f t="shared" si="30"/>
        <v>384.64300001025714</v>
      </c>
      <c r="J185" s="2">
        <v>93200</v>
      </c>
      <c r="K185" s="26">
        <f t="shared" si="31"/>
        <v>35848.727600955965</v>
      </c>
    </row>
    <row r="186" spans="1:11">
      <c r="C186" t="s">
        <v>1</v>
      </c>
      <c r="D186" t="s">
        <v>43</v>
      </c>
      <c r="E186">
        <v>0</v>
      </c>
      <c r="F186">
        <f t="shared" si="28"/>
        <v>0</v>
      </c>
      <c r="G186">
        <v>389972</v>
      </c>
      <c r="H186" s="24">
        <f t="shared" si="29"/>
        <v>0</v>
      </c>
      <c r="I186" s="26">
        <f t="shared" si="30"/>
        <v>0</v>
      </c>
      <c r="J186" s="2">
        <v>114000</v>
      </c>
      <c r="K186" s="26">
        <f t="shared" si="31"/>
        <v>0</v>
      </c>
    </row>
    <row r="187" spans="1:11">
      <c r="C187" t="s">
        <v>1</v>
      </c>
      <c r="D187" t="s">
        <v>2</v>
      </c>
      <c r="E187">
        <v>0</v>
      </c>
      <c r="F187">
        <f t="shared" si="28"/>
        <v>0</v>
      </c>
      <c r="G187">
        <v>389972</v>
      </c>
      <c r="H187" s="24">
        <f t="shared" si="29"/>
        <v>0</v>
      </c>
      <c r="I187" s="26">
        <f t="shared" si="30"/>
        <v>0</v>
      </c>
      <c r="J187" s="2">
        <v>581500</v>
      </c>
      <c r="K187" s="26">
        <f t="shared" si="31"/>
        <v>0</v>
      </c>
    </row>
    <row r="188" spans="1:11">
      <c r="C188" t="s">
        <v>1</v>
      </c>
      <c r="D188" t="s">
        <v>3</v>
      </c>
      <c r="E188">
        <v>0</v>
      </c>
      <c r="F188">
        <f t="shared" si="28"/>
        <v>0</v>
      </c>
      <c r="G188">
        <v>389972</v>
      </c>
      <c r="H188" s="24">
        <f t="shared" si="29"/>
        <v>0</v>
      </c>
      <c r="I188" s="26">
        <f t="shared" si="30"/>
        <v>0</v>
      </c>
      <c r="J188" s="2">
        <v>330315</v>
      </c>
      <c r="K188" s="26">
        <f t="shared" si="31"/>
        <v>0</v>
      </c>
    </row>
    <row r="189" spans="1:11">
      <c r="C189" t="s">
        <v>44</v>
      </c>
      <c r="D189" t="s">
        <v>45</v>
      </c>
      <c r="E189">
        <v>0</v>
      </c>
      <c r="F189">
        <f t="shared" si="28"/>
        <v>0</v>
      </c>
      <c r="G189">
        <v>389972</v>
      </c>
      <c r="H189" s="24">
        <f t="shared" si="29"/>
        <v>0</v>
      </c>
      <c r="I189" s="26">
        <f t="shared" si="30"/>
        <v>0</v>
      </c>
      <c r="J189" s="2">
        <v>65400</v>
      </c>
      <c r="K189" s="26">
        <f t="shared" si="31"/>
        <v>0</v>
      </c>
    </row>
    <row r="190" spans="1:11">
      <c r="C190" t="s">
        <v>46</v>
      </c>
      <c r="D190" t="s">
        <v>47</v>
      </c>
      <c r="E190">
        <v>250</v>
      </c>
      <c r="F190">
        <f t="shared" si="28"/>
        <v>30000</v>
      </c>
      <c r="G190">
        <v>389972</v>
      </c>
      <c r="H190" s="24">
        <f t="shared" si="29"/>
        <v>7.6928600002051428E-2</v>
      </c>
      <c r="I190" s="26">
        <f t="shared" si="30"/>
        <v>76.928600002051425</v>
      </c>
      <c r="J190" s="2">
        <v>2629</v>
      </c>
      <c r="K190" s="26">
        <f t="shared" si="31"/>
        <v>202.24528940539321</v>
      </c>
    </row>
    <row r="191" spans="1:11">
      <c r="D191" t="s">
        <v>50</v>
      </c>
      <c r="E191">
        <v>0</v>
      </c>
      <c r="F191">
        <f t="shared" si="28"/>
        <v>0</v>
      </c>
      <c r="G191">
        <v>389972</v>
      </c>
      <c r="H191" s="24">
        <f t="shared" si="29"/>
        <v>0</v>
      </c>
      <c r="I191" s="26">
        <f t="shared" si="30"/>
        <v>0</v>
      </c>
      <c r="J191" s="2">
        <v>62850</v>
      </c>
      <c r="K191" s="26">
        <f t="shared" si="31"/>
        <v>0</v>
      </c>
    </row>
    <row r="192" spans="1:11">
      <c r="A192" s="1">
        <v>41968</v>
      </c>
      <c r="B192" t="s">
        <v>59</v>
      </c>
      <c r="H192" s="24">
        <f>SUM(H172:H191)</f>
        <v>19.933738832531567</v>
      </c>
      <c r="I192" s="25">
        <f t="shared" ref="I192" si="32">H192*1000</f>
        <v>19933.738832531566</v>
      </c>
      <c r="K192" s="26">
        <f>SUM(K172:K191)</f>
        <v>80623.403731549959</v>
      </c>
    </row>
  </sheetData>
  <phoneticPr fontId="1" type="noConversion"/>
  <pageMargins left="0.75" right="0.75" top="1" bottom="1" header="0.5" footer="0.5"/>
  <pageSetup orientation="portrait" horizontalDpi="4294967292" verticalDpi="4294967292"/>
  <headerFooter>
    <oddHeader>&amp;LTable 2. Lake Almanor Phytoplankton, 2018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JLM Custom Amps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2004 Test Drive User</dc:creator>
  <cp:lastModifiedBy>Office 2004 Test Drive User</cp:lastModifiedBy>
  <dcterms:created xsi:type="dcterms:W3CDTF">2018-08-01T02:38:57Z</dcterms:created>
  <dcterms:modified xsi:type="dcterms:W3CDTF">2019-02-06T23:45:42Z</dcterms:modified>
</cp:coreProperties>
</file>